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I\Downloads\"/>
    </mc:Choice>
  </mc:AlternateContent>
  <bookViews>
    <workbookView xWindow="0" yWindow="0" windowWidth="24000" windowHeight="9630" tabRatio="599" firstSheet="1" activeTab="1"/>
  </bookViews>
  <sheets>
    <sheet name="PPNE1" sheetId="1" r:id="rId1"/>
    <sheet name="PPNE2" sheetId="2" r:id="rId2"/>
    <sheet name="Sheet1" sheetId="3" state="hidden" r:id="rId3"/>
    <sheet name="Insumos" sheetId="8" state="hidden" r:id="rId4"/>
  </sheets>
  <externalReferences>
    <externalReference r:id="rId5"/>
  </externalReferences>
  <definedNames>
    <definedName name="_xlnm._FilterDatabase" localSheetId="3" hidden="1">Insumos!$A$1:$E$517</definedName>
    <definedName name="_xlnm._FilterDatabase" localSheetId="1" hidden="1">PPNE2!$A$8:$W$150</definedName>
    <definedName name="CodigoActividad">#REF!</definedName>
    <definedName name="Insumos" localSheetId="1">#REF!</definedName>
    <definedName name="Insumos">Insumos!$A$540:$A$583</definedName>
    <definedName name="Ls_DepartamentosSRS">#REF!</definedName>
    <definedName name="ls_ejes_estrategicos">[1]!tbl_ejes_estrategicos[Ejes Estratégicos]</definedName>
    <definedName name="Ls_LinesEstategica">#REF!</definedName>
    <definedName name="Ls_Medio_Verificacion">#REF!</definedName>
    <definedName name="ls_Regiones">#REF!</definedName>
    <definedName name="ls_TiposAcciones">#REF!</definedName>
    <definedName name="lsAcabadosTextiles">Insumos!$C$2:$C$3</definedName>
    <definedName name="lsAireAcondicionado">Insumos!$C$333:$C$334</definedName>
    <definedName name="lsAlimentosyBebidas">Insumos!$C$4:$C$23</definedName>
    <definedName name="lsArticulosdePlastico">Insumos!$C$24:$C$30</definedName>
    <definedName name="lsElectrodomesticos">Insumos!$C$31:$C$35</definedName>
    <definedName name="lsEquiposComputos">Insumos!$C$132:$C$136</definedName>
    <definedName name="lsEquiposMedicos">Insumos!$C$44:$C$131</definedName>
    <definedName name="lsEquiposSeguridad">Insumos!$C$137:$C$138</definedName>
    <definedName name="lsEquiposTransporte">Insumos!$C$518:$C$520</definedName>
    <definedName name="lsEventosGenerales">Insumos!$C$139:$C$141</definedName>
    <definedName name="lsFuentesFinanciamiento">#REF!</definedName>
    <definedName name="lsGasoil">Insumos!$C$142:$C$149</definedName>
    <definedName name="lsHerramientasMenores">Insumos!$C$150:$C$179</definedName>
    <definedName name="lsImpresionyEncuadernacion">Insumos!$C$180</definedName>
    <definedName name="lsInsumos">#REF!</definedName>
    <definedName name="lsInsumosEquipos">#REF!</definedName>
    <definedName name="lsLlantasyNeumaticos">Insumos!$C$181:$C$188</definedName>
    <definedName name="lsMantenimiento">Insumos!$C$189:$C$202</definedName>
    <definedName name="lsMaterialesdeLimpieza">Insumos!$C$203:$C$217</definedName>
    <definedName name="lsMueblesdeAlojamiento">Insumos!$C$218:$C$219</definedName>
    <definedName name="lsMueblesdeOficina">Insumos!$C$220:$C$243</definedName>
    <definedName name="lsObrasMenoresEdificaciones">Insumos!$C$244</definedName>
    <definedName name="lsOtrosEquipos">Insumos!$C$245:$C$248</definedName>
    <definedName name="lsPeaje">Insumos!$C$249</definedName>
    <definedName name="lsPinturas">Insumos!$C$250:$C$251</definedName>
    <definedName name="lsProductosArtesGraficas">Insumos!$C$252:$C$253</definedName>
    <definedName name="lsProductosdeCemento">Insumos!$C$254</definedName>
    <definedName name="lsProductosdeLoza">Insumos!$C$255:$C$257</definedName>
    <definedName name="lsProductosdePapel">Insumos!$C$258:$C$282</definedName>
    <definedName name="lsProductosdeVidrio">Insumos!$C$283:$C$287</definedName>
    <definedName name="lsProductosElectricos">Insumos!$C$288:$C$309</definedName>
    <definedName name="lsProductosMedicinalesH">Insumos!$C$310:$C$328</definedName>
    <definedName name="lsProductosMetalicos">Insumos!$C$329</definedName>
    <definedName name="lsProductosQuimicos">Insumos!$C$330</definedName>
    <definedName name="lsPublicidadyPropaganda">Insumos!$C$331</definedName>
    <definedName name="lsServiciosTecnicosProfesionales">Insumos!$C$332</definedName>
    <definedName name="lsTelecomunicaciones">Insumos!$C$36:$C$43</definedName>
    <definedName name="LsTipoEESS">#REF!</definedName>
    <definedName name="lsTipoIntervencion">#REF!</definedName>
    <definedName name="lsUtilesdeCocina">Insumos!$C$335:$C$346</definedName>
    <definedName name="lsUtilesdeOficina">Insumos!$C$347:$C$475</definedName>
    <definedName name="lsUtilesMenoresMQ">Insumos!$C$476:$C$513</definedName>
    <definedName name="lsViaticosDP">Insumos!$C$514:$C$517</definedName>
    <definedName name="LUNES">#REF!</definedName>
    <definedName name="MARTES">#REF!</definedName>
    <definedName name="Obj1.10">[1]Obj!#REF!</definedName>
    <definedName name="Obj1.4">[1]Obj!#REF!</definedName>
    <definedName name="Obj1.5">[1]Obj!#REF!</definedName>
    <definedName name="Obj1.6">[1]Obj!#REF!</definedName>
    <definedName name="Obj1.7">[1]Obj!#REF!</definedName>
    <definedName name="Obj1.8">[1]Obj!#REF!</definedName>
    <definedName name="Obj1.9">[1]Obj!#REF!</definedName>
    <definedName name="Periodo_POA">#REF!</definedName>
    <definedName name="Productos">#REF!</definedName>
    <definedName name="Provincia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" i="2" l="1"/>
  <c r="Q10" i="2"/>
  <c r="Q11" i="2"/>
  <c r="Q9" i="2"/>
  <c r="Q40" i="2"/>
  <c r="Q41" i="2"/>
  <c r="E28" i="1" l="1"/>
  <c r="E29" i="1"/>
  <c r="E25" i="1"/>
  <c r="P150" i="2" l="1"/>
  <c r="O150" i="2"/>
  <c r="N150" i="2"/>
  <c r="M150" i="2"/>
  <c r="L150" i="2"/>
  <c r="K150" i="2"/>
  <c r="J150" i="2"/>
  <c r="I150" i="2"/>
  <c r="H150" i="2"/>
  <c r="G150" i="2"/>
  <c r="F150" i="2"/>
  <c r="E150" i="2"/>
  <c r="Q149" i="2"/>
  <c r="Q148" i="2"/>
  <c r="Q147" i="2"/>
  <c r="Q146" i="2"/>
  <c r="Q145" i="2"/>
  <c r="Q144" i="2"/>
  <c r="Q143" i="2"/>
  <c r="Q142" i="2"/>
  <c r="Q141" i="2"/>
  <c r="Q140" i="2"/>
  <c r="Q139" i="2"/>
  <c r="Q138" i="2"/>
  <c r="Q137" i="2"/>
  <c r="Q136" i="2"/>
  <c r="Q135" i="2"/>
  <c r="Q134" i="2"/>
  <c r="Q133" i="2"/>
  <c r="Q132" i="2"/>
  <c r="Q131" i="2"/>
  <c r="Q130" i="2"/>
  <c r="Q129" i="2"/>
  <c r="Q128" i="2"/>
  <c r="Q127" i="2"/>
  <c r="Q126" i="2"/>
  <c r="Q125" i="2"/>
  <c r="Q124" i="2"/>
  <c r="Q123" i="2"/>
  <c r="Q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Q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17" i="2"/>
  <c r="Q16" i="2"/>
  <c r="Q15" i="2"/>
  <c r="Q14" i="2"/>
  <c r="Q12" i="2"/>
  <c r="Q150" i="2" l="1"/>
  <c r="F37" i="1" l="1"/>
  <c r="D37" i="1"/>
  <c r="G37" i="1" s="1"/>
  <c r="F36" i="1"/>
  <c r="D36" i="1"/>
  <c r="G36" i="1" s="1"/>
  <c r="G35" i="1"/>
  <c r="F35" i="1"/>
  <c r="E32" i="1"/>
  <c r="F32" i="1" s="1"/>
  <c r="D30" i="1"/>
  <c r="E31" i="1"/>
  <c r="H31" i="1" s="1"/>
  <c r="K30" i="1"/>
  <c r="C30" i="1"/>
  <c r="E24" i="1"/>
  <c r="F24" i="1" s="1"/>
  <c r="E20" i="1"/>
  <c r="H20" i="1" s="1"/>
  <c r="E19" i="1"/>
  <c r="F19" i="1" s="1"/>
  <c r="E18" i="1"/>
  <c r="I18" i="1" s="1"/>
  <c r="E17" i="1"/>
  <c r="F17" i="1" s="1"/>
  <c r="K15" i="1"/>
  <c r="C15" i="1"/>
  <c r="E14" i="1"/>
  <c r="K13" i="1"/>
  <c r="F13" i="1"/>
  <c r="C13" i="1"/>
  <c r="E12" i="1"/>
  <c r="E11" i="1"/>
  <c r="F11" i="1" s="1"/>
  <c r="C10" i="1"/>
  <c r="D15" i="1" l="1"/>
  <c r="G19" i="1"/>
  <c r="G32" i="1"/>
  <c r="G24" i="1"/>
  <c r="G17" i="1"/>
  <c r="H11" i="1"/>
  <c r="G11" i="1"/>
  <c r="E10" i="1"/>
  <c r="I11" i="1"/>
  <c r="I12" i="1"/>
  <c r="H12" i="1"/>
  <c r="F12" i="1"/>
  <c r="G12" i="1"/>
  <c r="H14" i="1"/>
  <c r="H13" i="1" s="1"/>
  <c r="E13" i="1"/>
  <c r="G14" i="1"/>
  <c r="G13" i="1" s="1"/>
  <c r="I14" i="1"/>
  <c r="I13" i="1" s="1"/>
  <c r="D10" i="1"/>
  <c r="D13" i="1"/>
  <c r="H17" i="1"/>
  <c r="F18" i="1"/>
  <c r="H19" i="1"/>
  <c r="F20" i="1"/>
  <c r="H24" i="1"/>
  <c r="E30" i="1"/>
  <c r="F31" i="1"/>
  <c r="F30" i="1" s="1"/>
  <c r="H32" i="1"/>
  <c r="H30" i="1" s="1"/>
  <c r="I17" i="1"/>
  <c r="I19" i="1"/>
  <c r="G20" i="1"/>
  <c r="I24" i="1"/>
  <c r="I32" i="1"/>
  <c r="I20" i="1"/>
  <c r="I31" i="1"/>
  <c r="G18" i="1"/>
  <c r="G31" i="1"/>
  <c r="E15" i="1"/>
  <c r="H18" i="1"/>
  <c r="G30" i="1" l="1"/>
  <c r="G15" i="1"/>
  <c r="F15" i="1"/>
  <c r="I10" i="1"/>
  <c r="I30" i="1"/>
  <c r="F10" i="1"/>
  <c r="I15" i="1"/>
  <c r="H15" i="1"/>
  <c r="G10" i="1"/>
  <c r="H10" i="1"/>
</calcChain>
</file>

<file path=xl/comments1.xml><?xml version="1.0" encoding="utf-8"?>
<comments xmlns="http://schemas.openxmlformats.org/spreadsheetml/2006/main">
  <authors>
    <author>Ilka Gonzalez</author>
  </authors>
  <commentList>
    <comment ref="C5" authorId="0" shapeId="0">
      <text>
        <r>
          <rPr>
            <sz val="10"/>
            <rFont val="Arial"/>
            <family val="2"/>
          </rPr>
          <t>Ilka Gonzalez:
Pestaña desplegable</t>
        </r>
      </text>
    </comment>
    <comment ref="D8" authorId="0" shapeId="0">
      <text>
        <r>
          <rPr>
            <sz val="10"/>
            <rFont val="Arial"/>
            <family val="2"/>
          </rPr>
          <t>Fórmula de Metas logradas: Productividad Actual /(# meses reportados) x 12
Trabajar hasta octubre 2024</t>
        </r>
      </text>
    </comment>
    <comment ref="E8" authorId="0" shapeId="0">
      <text>
        <r>
          <rPr>
            <sz val="10"/>
            <rFont val="Arial"/>
            <family val="2"/>
          </rPr>
          <t>Fórmula Metas programadas:
 Meta Actual/Meta Año anterior X Meta Actual</t>
        </r>
      </text>
    </comment>
    <comment ref="D34" authorId="0" shapeId="0">
      <text>
        <r>
          <rPr>
            <sz val="10"/>
            <rFont val="Arial"/>
            <family val="2"/>
          </rPr>
          <t>Número de camas x 365</t>
        </r>
      </text>
    </comment>
    <comment ref="E34" authorId="0" shapeId="0">
      <text>
        <r>
          <rPr>
            <sz val="10"/>
            <rFont val="Arial"/>
            <family val="2"/>
          </rPr>
          <t>Sumatoria de los días pacientes reportados en el censo diario</t>
        </r>
      </text>
    </comment>
    <comment ref="F34" authorId="0" shapeId="0">
      <text>
        <r>
          <rPr>
            <sz val="10"/>
            <rFont val="Arial"/>
            <family val="2"/>
          </rPr>
          <t>Total de días pacientes en un período dado/Total de egresos del mismo período</t>
        </r>
      </text>
    </comment>
    <comment ref="G34" authorId="0" shapeId="0">
      <text>
        <r>
          <rPr>
            <sz val="10"/>
            <rFont val="Arial"/>
            <family val="2"/>
          </rPr>
          <t>Total de días pacientes en un período dado/ Total de días camas disponibles del mismo período x 100</t>
        </r>
      </text>
    </comment>
    <comment ref="H34" authorId="0" shapeId="0">
      <text>
        <r>
          <rPr>
            <sz val="10"/>
            <rFont val="Arial"/>
            <family val="2"/>
          </rPr>
          <t>Número de nacidos vivos prematuros/ total nacidos vivos x 100</t>
        </r>
      </text>
    </comment>
    <comment ref="I34" authorId="0" shapeId="0">
      <text>
        <r>
          <rPr>
            <sz val="10"/>
            <rFont val="Arial"/>
            <family val="2"/>
          </rPr>
          <t>Número de partos por cesárea/Número total de partos x 100</t>
        </r>
      </text>
    </comment>
  </commentList>
</comments>
</file>

<file path=xl/comments2.xml><?xml version="1.0" encoding="utf-8"?>
<comments xmlns="http://schemas.openxmlformats.org/spreadsheetml/2006/main">
  <authors>
    <author>Ilka Gonzalez</author>
    <author>sns2</author>
  </authors>
  <commentList>
    <comment ref="C8" authorId="0" shapeId="0">
      <text>
        <r>
          <rPr>
            <sz val="10"/>
            <rFont val="Arial"/>
            <family val="2"/>
          </rPr>
          <t>Inicia siglas de la dependencia, numeración línea estratégica, numeración objetivo, numeración resultado esperado, numeración producto y secuencia actividades para el producto en decimales.
Ej.: Servicio Regional de Salud X (sigla de identificación)
Eje Estratégico 1
Objetivo 1
Resultado Esperado 1
Producto 1
Actividad 01
Ejemplo: SRSM 1.1.1.1.01</t>
        </r>
      </text>
    </comment>
    <comment ref="T8" authorId="1" shapeId="0">
      <text>
        <r>
          <rPr>
            <sz val="10"/>
            <rFont val="Arial"/>
            <family val="2"/>
          </rPr>
          <t>sns2:
Si el medio de verificación es "otros", describir cual sería utilizado. También aplicable para cualquier otra observación, incluyendo supuestos.</t>
        </r>
      </text>
    </comment>
  </commentList>
</comments>
</file>

<file path=xl/sharedStrings.xml><?xml version="1.0" encoding="utf-8"?>
<sst xmlns="http://schemas.openxmlformats.org/spreadsheetml/2006/main" count="3718" uniqueCount="1194">
  <si>
    <t>Plan Operativo Anual</t>
  </si>
  <si>
    <t>Servicio Nacional de Salud</t>
  </si>
  <si>
    <t>Dirección de Planificación y Desarrollo</t>
  </si>
  <si>
    <t>Programación Insumos por Producto Nivel Especializado</t>
  </si>
  <si>
    <t>Cibao Norte</t>
  </si>
  <si>
    <t>Cibao Sur</t>
  </si>
  <si>
    <t>Cibao Nordeste</t>
  </si>
  <si>
    <t>Cibao Noroeste</t>
  </si>
  <si>
    <t>Valdesia</t>
  </si>
  <si>
    <t>El Valle</t>
  </si>
  <si>
    <t>Enriquillo</t>
  </si>
  <si>
    <t>Yuma</t>
  </si>
  <si>
    <t>Higüamo</t>
  </si>
  <si>
    <t>Ozama</t>
  </si>
  <si>
    <t>Año</t>
  </si>
  <si>
    <t>Servicio Regional de Salud:</t>
  </si>
  <si>
    <t>CEAS</t>
  </si>
  <si>
    <t>Hospital Provincial Dr. Angel Contreras Mejia</t>
  </si>
  <si>
    <t>Productos Terminales</t>
  </si>
  <si>
    <t>Unidad de Medida</t>
  </si>
  <si>
    <t>Meta Lograda Año 2024</t>
  </si>
  <si>
    <t>Meta Proyectada a Lograr Año 2025</t>
  </si>
  <si>
    <t>Meta Proyectada Año 2026</t>
  </si>
  <si>
    <t>Programación Trimestral</t>
  </si>
  <si>
    <t>Meta Lograda actual periodo                 Año 2025</t>
  </si>
  <si>
    <t>1er. Trimestre</t>
  </si>
  <si>
    <t>2do. Trimestre</t>
  </si>
  <si>
    <t>3er. Trimestre</t>
  </si>
  <si>
    <t>4to. Trimestre</t>
  </si>
  <si>
    <t>Servicio de Consulta Externa</t>
  </si>
  <si>
    <t>Consultas</t>
  </si>
  <si>
    <t>Primera Vez</t>
  </si>
  <si>
    <t>Subsecuente</t>
  </si>
  <si>
    <t>Servicio de Emergencia</t>
  </si>
  <si>
    <t>Emergencias</t>
  </si>
  <si>
    <t>Servicio Hospitalización</t>
  </si>
  <si>
    <t>Egresos</t>
  </si>
  <si>
    <t>Medicina General</t>
  </si>
  <si>
    <t>Cirugia General</t>
  </si>
  <si>
    <t>Ginecología</t>
  </si>
  <si>
    <t>Obstetricia</t>
  </si>
  <si>
    <t>Pediatria</t>
  </si>
  <si>
    <t>Cardiologia</t>
  </si>
  <si>
    <t>Gastroenterologia</t>
  </si>
  <si>
    <t>Endocrinologia</t>
  </si>
  <si>
    <t>Medicina Interna</t>
  </si>
  <si>
    <t>Ortopedia</t>
  </si>
  <si>
    <t>Neumología</t>
  </si>
  <si>
    <t>Cardiología</t>
  </si>
  <si>
    <t>Cuidados Intensivos</t>
  </si>
  <si>
    <t>Otros</t>
  </si>
  <si>
    <t>Servicios de Apoyo Diagnóstico</t>
  </si>
  <si>
    <t>Análisis de Laboratorio</t>
  </si>
  <si>
    <t>Pruebas</t>
  </si>
  <si>
    <t>Servicio de Imágenes</t>
  </si>
  <si>
    <t>Imágenes</t>
  </si>
  <si>
    <t>Indicadores de Producción</t>
  </si>
  <si>
    <t>Años</t>
  </si>
  <si>
    <t>Camas Disponibles</t>
  </si>
  <si>
    <t>Egresos Hospitalarios</t>
  </si>
  <si>
    <t>Día Cama Disponibles</t>
  </si>
  <si>
    <t>Dias Pacientes</t>
  </si>
  <si>
    <t>Promedio Días Estada</t>
  </si>
  <si>
    <t>Porcentaje Ocupacional</t>
  </si>
  <si>
    <t>Porcentaje nacimientos prematuros</t>
  </si>
  <si>
    <t>Porcentaje de cesárea</t>
  </si>
  <si>
    <t>Resultados Esperados</t>
  </si>
  <si>
    <t xml:space="preserve">Productos </t>
  </si>
  <si>
    <t>Código</t>
  </si>
  <si>
    <t>Actividades Programables Presupuestables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</si>
  <si>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</si>
  <si>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</si>
  <si>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</si>
  <si>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</si>
  <si>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</si>
  <si>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</si>
  <si>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</si>
  <si>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</si>
  <si>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</si>
  <si>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</si>
  <si>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</si>
  <si>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</si>
  <si>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Total de Acciones </t>
  </si>
  <si>
    <t>Medio de Verificación 1</t>
  </si>
  <si>
    <t>Medio de Verificación 2</t>
  </si>
  <si>
    <t>Medio de Verificación 3</t>
  </si>
  <si>
    <t>Observaciones/ Comentarios</t>
  </si>
  <si>
    <t>Área Responsable</t>
  </si>
  <si>
    <t xml:space="preserve">Comentario DPD </t>
  </si>
  <si>
    <t>1.1 Reducidos los niveles de morbilidad y mortalidad materna e infantil por causas prevenibles en la población materno-infantil del país, disminuyendo la mortalidad materna de 127.33 y la mortalidad infantil de 18.44 en 2023 a 89.13 y 16.56  en 2028 en todas las regiones del territorio nacional.</t>
  </si>
  <si>
    <t>1.1.1 Niños, niñas y Adolescentes reciben atención médica y servicios de salud basado en protocolos nacionales e internacionales.</t>
  </si>
  <si>
    <t>1.1.1.01</t>
  </si>
  <si>
    <t>Fortalecimiento de los Programas Madre Canguro .</t>
  </si>
  <si>
    <t>Autoevaluación (enero)/ Plan de mejora (febrero)/ Registro Módulo PMC (mensual)/ Avances Plan de mejora (junio, septiembre,diciembre)</t>
  </si>
  <si>
    <t>1.1.1.02</t>
  </si>
  <si>
    <t>Seguimiento a la Sala Situacional IA</t>
  </si>
  <si>
    <t>Reporte digital Módulo Sala Situacional IA</t>
  </si>
  <si>
    <t>1.1.1.03</t>
  </si>
  <si>
    <t>Reporte casos niños asistidos por violencia.</t>
  </si>
  <si>
    <t>Registro Sala Situacional/ Formulario de reporte</t>
  </si>
  <si>
    <t>1.1.1.05</t>
  </si>
  <si>
    <t xml:space="preserve">Reporte de la Planificación familiar en Adolescentes </t>
  </si>
  <si>
    <t>Reporte</t>
  </si>
  <si>
    <t>1.1.2 Recién nacidos reciben atención medica y servicios de salud neonatal basados en protocolos y normas nacionales e internacionales</t>
  </si>
  <si>
    <t>1.2.2.01</t>
  </si>
  <si>
    <t>Vigilanica sanitaria del agua en las UCIN del SNS</t>
  </si>
  <si>
    <t>1.2.2.02</t>
  </si>
  <si>
    <t xml:space="preserve">Monitoreo del registro en línea del Certificado de Nacido Vivo </t>
  </si>
  <si>
    <t>1.2 Aumentado el cumplimiento normativo para reducir la incidencia de complicaciones neonatales y maternas, pasando de un promedio del 75.5% en el año 2023 al 88% en el año 2028 en todas las regiones de la Red Pública de Servicios de Salud.</t>
  </si>
  <si>
    <t>1.2.1 Gestantes reciben atención médica y servicios de salud materna basados en protocolos y normas nacionales e internacionales.</t>
  </si>
  <si>
    <t>1.2.1.01</t>
  </si>
  <si>
    <t>Seguimiento de la  Morbilidad Materna Extrema</t>
  </si>
  <si>
    <t>Informe</t>
  </si>
  <si>
    <t>1.2.1.02</t>
  </si>
  <si>
    <t>Análisis de los indicadores Maternos Neonatales de la Sala Situacional</t>
  </si>
  <si>
    <t>Plantilla estandarizada</t>
  </si>
  <si>
    <t>1.2.1.03</t>
  </si>
  <si>
    <t>Seguimiento a la implementacion de la Estrategia Código Rojo.</t>
  </si>
  <si>
    <t>Listado de participación</t>
  </si>
  <si>
    <t>1.2.1.04</t>
  </si>
  <si>
    <t xml:space="preserve">Elaboracion de los planes de mejora de la metodología de Observación de la Práctica Clínica (OPC) según los resultados del monitoreo de calidad de los servicios en los CEAS priorizados </t>
  </si>
  <si>
    <t xml:space="preserve"> Plan  y Listado de participación</t>
  </si>
  <si>
    <t>1.2.1.05</t>
  </si>
  <si>
    <t>Seguimiento a la Planificación  Post Evento Obstétrico</t>
  </si>
  <si>
    <t>1.2.1.06</t>
  </si>
  <si>
    <t>Monitoreo  al apego a protocolo de atencion en consulta prenatal.</t>
  </si>
  <si>
    <t>1.5 Reducida la morbilidad y mortalidad prematura por enfermedades no transmisibles en personas de 30 a 69 años, en un 20% al año 2028, mediante la implementación de intervenciones integrales de prevención, diagnóstico temprano y tratamiento oportuno en los establecimientos de la Red Pública.</t>
  </si>
  <si>
    <t>1.5.2 Las víctimas de violencia de género e intrafamiliar reciben atención integral, oportuna y segura en los servicios de salud.</t>
  </si>
  <si>
    <t>1.5.2.01</t>
  </si>
  <si>
    <t>Reporte de estadísticas de los casos de violencia de género e intrafamiliar.</t>
  </si>
  <si>
    <t>Aplica para todos los hospitales</t>
  </si>
  <si>
    <t>1.6 Incrementado el acceso oportuno a servicios de salud de calidad, aumentando el acceso a servicios preventivos de 2.23% de la población prioritaria en 2023 al 5.24% en 2028 en todas las regiones del país.</t>
  </si>
  <si>
    <t>1.6.5 La población usuaria recibe servicios odontológicos fortalecidos y de calidad mediante la ejecución de planes de mejora de la atención dental.</t>
  </si>
  <si>
    <t>1.6.5.01</t>
  </si>
  <si>
    <t xml:space="preserve">Capacitaciones a RRHH de las areas de odontología de acuerdo a las necesidades. </t>
  </si>
  <si>
    <t>Plan</t>
  </si>
  <si>
    <t>Odontología</t>
  </si>
  <si>
    <t>1.6.5.02</t>
  </si>
  <si>
    <t>Desarrollo de plan de acciones para el acondicionamiento de infraestructura, mantenimiento de  equipos y equipamiento de las áreas de odontología  EES</t>
  </si>
  <si>
    <t>1.6.5.03</t>
  </si>
  <si>
    <t>Desarrollo del Programa Fomento de la Salud bucal.</t>
  </si>
  <si>
    <t>1.6.5.04</t>
  </si>
  <si>
    <t>Desarrollo del Programa Hospitales libre de caries</t>
  </si>
  <si>
    <t>1.7 Aumentada la disponibilidad de medicamentos esenciales en los establecimientos de la Red Pública de Servicios de Salud, incrementando el cumplimiento promedio de abastecimiento del 88% en 2023 al 93% en 2028 en todas las regiones del país.</t>
  </si>
  <si>
    <t>1.7.1 Pacientes reciben medicamentos esenciales para el tratamiento adecuado y oportuno de sus condiciones de salud.</t>
  </si>
  <si>
    <t>1.7.1.01</t>
  </si>
  <si>
    <t>Reunión Comité Farmaco Terapeutico (CFT) Hospitalario y promoción del uso racional de los medicamentos.</t>
  </si>
  <si>
    <t>Minuta</t>
  </si>
  <si>
    <t>Medicamentos</t>
  </si>
  <si>
    <t>1.8 Superadas las deficiencias en la organización e implementación de las Redes Integradas de Servicios de Salud (RISS) beneficiando a toda la población que utiliza los servicios de salud de la Red Pública, aumentando del 38% en 2023 al 50% en 2028 en todo el territorio nacional.</t>
  </si>
  <si>
    <t>1.8.2 La población recibe acceso equitativo a servicios de salud, incluidos los de emergencia, de calidad, seguros, integrales, continuos e inclusivos, mediante redes integradas que incorporan mejora continua de procesos y avances tecnológicos.</t>
  </si>
  <si>
    <t>1.8.2.01</t>
  </si>
  <si>
    <t xml:space="preserve">Implementación del Modelo hospitalario y flujos de Asistencia Emergencias y Urgencias </t>
  </si>
  <si>
    <t>Emergencia</t>
  </si>
  <si>
    <t>1.8.2.02</t>
  </si>
  <si>
    <t xml:space="preserve">Socializacion e implementación del RAC-Triaje en las Salas de Emergencias Centros Hospitalarios </t>
  </si>
  <si>
    <t>1.8.2.03</t>
  </si>
  <si>
    <t xml:space="preserve">Llenado de historia clinica de emergencias y registro de todos los pacientes del libro de emergencias </t>
  </si>
  <si>
    <t>1.8.2.04</t>
  </si>
  <si>
    <t>Implementación del procedimiento para la entrega, recibo y reposicion de carro de paro</t>
  </si>
  <si>
    <t>Formularios de verificacion de Carro de paro (Apertura, Stock y Verificacion de desfibrilador)</t>
  </si>
  <si>
    <t>1.8.2.05</t>
  </si>
  <si>
    <t>Registros en el tablero de Indicadores de Gestión de las Salas de Emergencias de los Centros de Salud.</t>
  </si>
  <si>
    <t>1.8.2.06</t>
  </si>
  <si>
    <t>Socialización de los procedimientos de traslado de pacientes</t>
  </si>
  <si>
    <t>Agenda</t>
  </si>
  <si>
    <t>1.8.2.07</t>
  </si>
  <si>
    <t>Elaboración y/o actualización de los Planes de Emergencias y Desastres Hospitalarios</t>
  </si>
  <si>
    <t>1.8.2.08</t>
  </si>
  <si>
    <t>Reunion del comité de emergencias para socializacion del plan Hospitalarios  Emergencias de salud publica y desastres naturales con el personal del hospital.</t>
  </si>
  <si>
    <t>1.8.2.09</t>
  </si>
  <si>
    <t>Simulacro para probar la funcionabilidad de los  Planes de  Emergencias y Desastres Hospitalarios.</t>
  </si>
  <si>
    <t>1.8.2.10</t>
  </si>
  <si>
    <t xml:space="preserve">Reunión con el Comite Hospitalario de Emergencias y Desastres para preparar el Operativo de Navidad y Año Nuevo comité de emergencias </t>
  </si>
  <si>
    <t>1.8.2.11</t>
  </si>
  <si>
    <t>Reunión con el Comite Hospitalario de Emergencias y Desastres para preparar el Operativo de Semana Santa comité de emergencias</t>
  </si>
  <si>
    <t>1.8.2.12</t>
  </si>
  <si>
    <t>Reunión con el Comite Hospitalario de Emergencias y Desastres para respuesta a Temporada Ciclonica y Eventos Hidrometeorologicos comité de emergencias</t>
  </si>
  <si>
    <t>1.8.2.13</t>
  </si>
  <si>
    <t>Reunión con el Comite Hospitalario de Emergencias y Desastres para la respuesta alta demanda asistencial por siniestros siniestro viales, emergencias de salud, desastres naturales y cambio climaticos.</t>
  </si>
  <si>
    <t>Hosp. Regionales y Especializados/Hosp. Provinciales y Municipales</t>
  </si>
  <si>
    <t>1.8.3 La población usuaria recibe servicios hospitalarios fortalecidos, integrales y de calidad mediante la mejora continua de procesos y servicios, la optimización de la gestión y el fortalecimiento de la infraestructura, el equipamiento y las capacidades del personal.</t>
  </si>
  <si>
    <t>1.8.3.01</t>
  </si>
  <si>
    <t>Supervision de indicadores de calidad en el programa de hemodialisis y diálisis peritoneal, para los centros que apliquen para el programa.</t>
  </si>
  <si>
    <t>1.8.3.02</t>
  </si>
  <si>
    <t>Plan de mejora a partir de los resultados de la evaluacion de indicadores de calidad en el programa de hemodialisis y diálisis peritoneal, para los centros que apliquen para el programa.</t>
  </si>
  <si>
    <t>Protocolo</t>
  </si>
  <si>
    <t>1.8.3.03</t>
  </si>
  <si>
    <t>Seguimiento a los planes de mejora de la evaluacion de indicadores de calidad en el programa de hemodialisis y diálisis peritoneal, para los centros que apliquen para el programa.</t>
  </si>
  <si>
    <t>1.8.3.04</t>
  </si>
  <si>
    <t>Seguimiento al plan de mejora de las evaluaciones de la calidad de los servicios de nutrición</t>
  </si>
  <si>
    <t>1.8.3.05</t>
  </si>
  <si>
    <t>Supervisión y evaluación de los procesos de bioseguridad hospitalaria</t>
  </si>
  <si>
    <t>1.8.3.06</t>
  </si>
  <si>
    <t>Elaboración de los planes de mejora a partir de los resultados de evaluacion de procesos de bioseguridad hospitalaria</t>
  </si>
  <si>
    <t>1.8.3.07</t>
  </si>
  <si>
    <t>Seguimiento a los planes de mejora de evaluación de procesos de bioseguridad hospitalaria</t>
  </si>
  <si>
    <t>1.8.3.08</t>
  </si>
  <si>
    <t>Notificación oportuna de las enfermedades bajo vigilancia epidemiológica (Epi 1 y 2)</t>
  </si>
  <si>
    <t>1.8.3.09</t>
  </si>
  <si>
    <t>Implementación del procedimiento de hosteleria hospitalaria</t>
  </si>
  <si>
    <t>1.8.3.10</t>
  </si>
  <si>
    <t>Diagnóstico situacional de la conformación de los comités hospitalarios</t>
  </si>
  <si>
    <t>1.8.3.11</t>
  </si>
  <si>
    <t>Conformacion de los comité Hospitalarios</t>
  </si>
  <si>
    <t>Matriz</t>
  </si>
  <si>
    <t>1.8.3.12</t>
  </si>
  <si>
    <t>Evaluacion de la Metodologia de Gestion Productiva</t>
  </si>
  <si>
    <t>1.8.3.13</t>
  </si>
  <si>
    <t>Plan de mejora a partir de los resultados de la evaluacion de la metodologia de gestion productiva</t>
  </si>
  <si>
    <t>1.8.3.14</t>
  </si>
  <si>
    <t>Seguimiento a los planes de mejora de la MGP</t>
  </si>
  <si>
    <t>1.8.3.15</t>
  </si>
  <si>
    <t xml:space="preserve">Supervisión de la calidad de los servicios de nutrición </t>
  </si>
  <si>
    <t>1.8.3.16</t>
  </si>
  <si>
    <t>Desarrollo de los planes de mejora a partir de los resultados de las evaluaciones de la calidad de los servicios de nutrición</t>
  </si>
  <si>
    <t>1.8.3.17</t>
  </si>
  <si>
    <t>Implementación del plan de mejora de las evaluaciones de la calidad de los servicios de nutrición</t>
  </si>
  <si>
    <t>1.8.3.18</t>
  </si>
  <si>
    <t>Análisis del comportamiento de las objeciones médicas y administrativas</t>
  </si>
  <si>
    <t xml:space="preserve">Informe </t>
  </si>
  <si>
    <t>1.8.3.19</t>
  </si>
  <si>
    <t>Elaboracion de los planes de mejora para la disminucion de las objeciones médicas, administrativas y el incremento de la facturación de los CEAS, en coordinacion de los SRS los centros de salud.</t>
  </si>
  <si>
    <t>1.8.3.20</t>
  </si>
  <si>
    <t>Seguimiento a la ejecución de planes de mejora para la disminucion de las objeciones médicas, administrativas y el incremento de la facturación de los CEAS.</t>
  </si>
  <si>
    <t>2.1 Reducida la escasez de recursos humanos de salud, aumentando un 12% en el 2028 la dotación de personal en establecimientos públicos del país.</t>
  </si>
  <si>
    <t>2.1.1 El personal del SNS recibe desarrollo de competencias (técnicas y blandas), evaluación del desempeño y gestión de seguridad y salud en el trabajo, con procesos efectivos de relaciones laborales, para mejorar el desempeño, el bienestar y el cumplimiento normativo en toda la red.</t>
  </si>
  <si>
    <t>2.1.1.01</t>
  </si>
  <si>
    <t>Ejecución Plan de Capacitación 2026.</t>
  </si>
  <si>
    <t>Recursos Humanos</t>
  </si>
  <si>
    <t>2.1.1.02</t>
  </si>
  <si>
    <t>Detección necesidades capacitación por departamento CEAS Plan 2027.</t>
  </si>
  <si>
    <t>2.1.1.03</t>
  </si>
  <si>
    <t>Elaboración del Plan de Capacitación CEAS 2027.</t>
  </si>
  <si>
    <t>2.1.1.04</t>
  </si>
  <si>
    <t>Consolidado de resultados de evaluación del desempeño laboral 2025.</t>
  </si>
  <si>
    <t>2.1.1.05</t>
  </si>
  <si>
    <t>Consolidado de resultados de acuerdos del desempeño laboral  2026.</t>
  </si>
  <si>
    <t>2.1.1.06</t>
  </si>
  <si>
    <t>Elaboración informe técnico resultados de evaluación del desempeño laboral 2025 CEAS y remisión al SRS.</t>
  </si>
  <si>
    <t>2.1.1.07</t>
  </si>
  <si>
    <t>Monitoreo por departamento  de los acuerdos de desempeño laboral 2026</t>
  </si>
  <si>
    <t>2.1.1.08</t>
  </si>
  <si>
    <t>Remisión al SRS consolidado trimestral de acuerdos de desempeño personal nuevo ingreso CEAS</t>
  </si>
  <si>
    <t>2.1.1.09</t>
  </si>
  <si>
    <t>Implementación del Sistema de Seguridad y Salud en la Administración Pública (SISTAP).</t>
  </si>
  <si>
    <t xml:space="preserve">Informes de seguimiento con el acuse de recibido de salud ocupacional sede central. Nombramiento Médicos Ocupacionales y/o Familiares. </t>
  </si>
  <si>
    <t>2.1.1.10</t>
  </si>
  <si>
    <t xml:space="preserve">Evaluación, seguimiento del personal con licencias recurrentes y los enviados a auditoria médica . </t>
  </si>
  <si>
    <t xml:space="preserve">Informe especificando el estatus del proceso, Notificación al colaborador indicando el tiempo a cumplir del proceso.  (Nombramientos Médicos Ocupacionales). </t>
  </si>
  <si>
    <t>2.1.1.11</t>
  </si>
  <si>
    <t>Elaboración de reporte y seguimiento de incidentes laborales.</t>
  </si>
  <si>
    <t>Reporte y matriz  estandarizado con acuse de recibido de salud ocupacional.</t>
  </si>
  <si>
    <t>2.1.1.12</t>
  </si>
  <si>
    <t>Registro de subsidio por enfermedad común.</t>
  </si>
  <si>
    <t>Matriz, reporte del registro  SISALRIL</t>
  </si>
  <si>
    <t>2.1.1.13</t>
  </si>
  <si>
    <t xml:space="preserve">Remisión de  la documentación (Copia de cédula, matriz de no vacaciones, certificación de vacaciones, acción de personal dentro del plazo de 5 días a partir de la notificación. </t>
  </si>
  <si>
    <t>Remisión de  la documentación siguiente dentro del plazo de 5 días a partir de la notificación Entregados a Relaciones Laborales.</t>
  </si>
  <si>
    <t>2.1.1.14</t>
  </si>
  <si>
    <t xml:space="preserve">Seguimiento al  registro y ontrol de solicitudes de Seguros Médicos Dependientes adicionales  (Seguros Padres). </t>
  </si>
  <si>
    <t xml:space="preserve">Correos, informes de solicitudes realizadas. </t>
  </si>
  <si>
    <t>RE2.2 - Incrementada la eficacia de los procesos de contratación y retención de recursos humanos de salud en establecimientos públicos, reduciendo vacantes y mejorando la dotación de personal.</t>
  </si>
  <si>
    <t>2.2.2. Las autoridades y gestores del SNS disponen de un análisis actualizado de la demanda de recursos humanos por nivel de atención, que permite dimensionar dotaciones, planificar reclutamiento y formación, y mejorar la distribución del personal según necesidades poblacionales.</t>
  </si>
  <si>
    <t>2.2.2.01</t>
  </si>
  <si>
    <t>Reporte  trimestral de la dotación de acuerdo a las estructuras aprobadas de la ORS, establecimientos del 1er nivel y nivel especializado de atención</t>
  </si>
  <si>
    <t>Reporte consolidado (fisico y digital en formato de Excel).</t>
  </si>
  <si>
    <t>3.1 Fortalecida la capacidad institucional para aumentar el acceso a servicios públicos de calidad mediante la optimización de procesos, empoderamiento del talento humano, articulación efectiva, incorporación de tecnologías de la información y comunicación, modernización de la infraestructura física y equipamiento adecuado.</t>
  </si>
  <si>
    <t xml:space="preserve">3.1.1 Los Centros de Atención y Servicios (CEAS) y las Oficinas Regionales de Salud (ORS) reciben el Formulario de Levantamiento de Necesidades de Cooperación No Reembolsable como instrumento estandarizado, </t>
  </si>
  <si>
    <t>3.1.1.01</t>
  </si>
  <si>
    <t>Llenado y envío del formulario de levantamiento de necesidades de cooperación no reembolsable a la ORS.</t>
  </si>
  <si>
    <t>1. Formulario de levantamiento de necesidades de cooperación no reembolsable completo y firmado.
2. Remisión vía correo electrónico del formulario a la ORS.</t>
  </si>
  <si>
    <t>Planificación</t>
  </si>
  <si>
    <t>3.1.1.02</t>
  </si>
  <si>
    <t>Llenado y envío del Formulario de Reporte de Donaciones a la ORS.</t>
  </si>
  <si>
    <t>1. Formulario de Reporte de Donaciones sellado y firmado.
2. Remisión vía correo electrónico del formulario a la ORS.</t>
  </si>
  <si>
    <t xml:space="preserve">3.1.5 Personal y usuarios del SNS reciben servicios tecnológicos confiables </t>
  </si>
  <si>
    <t>3.1.5.01</t>
  </si>
  <si>
    <t xml:space="preserve">Actualización de portales web  </t>
  </si>
  <si>
    <t>Tecnología</t>
  </si>
  <si>
    <t>3.1.5.02</t>
  </si>
  <si>
    <t xml:space="preserve">Soportes incidencias tecnológicas atendidas </t>
  </si>
  <si>
    <t>3.1.5.03</t>
  </si>
  <si>
    <t xml:space="preserve">Inventario de activos tecnológicos </t>
  </si>
  <si>
    <t>Inventario</t>
  </si>
  <si>
    <t>3.1.6 La población usuaria recibe servicios seguros y de calidad mediante el fortalecimiento del modelo institucional de gestión y monitoreo de la calidad, con estándares, indicadores, auditorías y acciones de mejora continua en todas las unidades.</t>
  </si>
  <si>
    <t>3.1.6.01</t>
  </si>
  <si>
    <t>Elaboración de la memoria institucional 2026</t>
  </si>
  <si>
    <t>Memoria</t>
  </si>
  <si>
    <t>3.1.6.02</t>
  </si>
  <si>
    <t>Elaboración del Plan Operativo Anual 2027</t>
  </si>
  <si>
    <t>3.1.6.03</t>
  </si>
  <si>
    <t>Autoevaluación POA 2026</t>
  </si>
  <si>
    <t>MEP</t>
  </si>
  <si>
    <t>3.1.6.04</t>
  </si>
  <si>
    <t>Elaboración y seguimiento a la ejecución de los planes de mejora acorde a los hallazgos del MEP</t>
  </si>
  <si>
    <t>3.1.6.05</t>
  </si>
  <si>
    <t>Elaboración del informe de autodiagnóstico y sistema afinado de puntuación CAF</t>
  </si>
  <si>
    <t>3.1.6.06</t>
  </si>
  <si>
    <t>Informe de seguimiento a plan de mejora CAF año en curso</t>
  </si>
  <si>
    <t>3.1.6.07</t>
  </si>
  <si>
    <t xml:space="preserve">Elaboración plan de mejora CAF del próximo año </t>
  </si>
  <si>
    <t>3.1.6.08</t>
  </si>
  <si>
    <t>Implementación, renovación o actualización de CCC (Carta Compromiso al Ciudadano) según aplique</t>
  </si>
  <si>
    <t>Resolución aprobatoria</t>
  </si>
  <si>
    <t>3.1.6.09</t>
  </si>
  <si>
    <t>Seguimiento al cumplimiento de la CCC (Carta Compromiso al Ciudadano)</t>
  </si>
  <si>
    <t>3.1.6.10</t>
  </si>
  <si>
    <t>Seguimiento a la implementación plan de mejora SISMAP Salud y Programa de Desempeño SNS</t>
  </si>
  <si>
    <t>3.1.6.11</t>
  </si>
  <si>
    <t>Ejecución de las sesiones del comité de calidad del CEAS</t>
  </si>
  <si>
    <t>3.1.7 Los establecimientos de la red SNS disponen de bienes oportunos, custodiados y en condiciones óptimas mediante el fortalecimiento del Sistema de Administración de Bienes: registro e inventario, control y trazabilidad, mantenimiento, distribución y bajas, con enfoque de ciclo de vida y transparencia.</t>
  </si>
  <si>
    <t>3.1.7.01</t>
  </si>
  <si>
    <t>Actualizacion de Inventarios de la EES</t>
  </si>
  <si>
    <t>Administrativo-Financiero</t>
  </si>
  <si>
    <t>3.1.7.02</t>
  </si>
  <si>
    <t xml:space="preserve">Registro de Activos en el Sistema de Administracion de Bienes (SIAB) </t>
  </si>
  <si>
    <t>3.2 Incrementada la satisfacción de usuarios y la calidad percibida de los servicios públicos</t>
  </si>
  <si>
    <t>3.2.1 Los pacientes reciben cuidados seguros y de calidad mediante la continuidad en la implementación y aplicación de los siete estándares de calidad de los servicios de enfermería.</t>
  </si>
  <si>
    <t>3.2.1.01</t>
  </si>
  <si>
    <t>Supervisión y aplicación expediente clínico en el hospital</t>
  </si>
  <si>
    <t>Enfermería</t>
  </si>
  <si>
    <t>3.2.1.02</t>
  </si>
  <si>
    <t>Capacitación y retroalimentación en dosificación y administración de medicamentos al personal de enfermería</t>
  </si>
  <si>
    <t>3.2.1.03</t>
  </si>
  <si>
    <t xml:space="preserve">Seguimiento a la aplicación de los 7 estándares de cuidados de enfermería </t>
  </si>
  <si>
    <t>3.2.2 La población usuaria y los clínicos reciben diagnósticos confiables y oportunos mediante el fortalecimiento de la red del SNS: monitoreo y evaluación continua de la calidad para guiar decisiones, habilitación/acreditación de establecimientos y cumplimiento de estándares de seguridad, asegurando acceso eficiente a servicios de calidad.</t>
  </si>
  <si>
    <t>3.2.2.01</t>
  </si>
  <si>
    <t>Autoevaluacion SLIPTA para cumplimiento de SISMAP SALUD</t>
  </si>
  <si>
    <t>Lista de verificación y formulario de  plan de mejora</t>
  </si>
  <si>
    <t>Laboratorios e Imágenes</t>
  </si>
  <si>
    <t>3.2.2.02</t>
  </si>
  <si>
    <t>Garantizar la disponibilidad de pruebas de laboratorios y estudios de imágenes que se realizan a embarazadas y recien nacidos en hospitales maternos.</t>
  </si>
  <si>
    <t>3.2.2.03</t>
  </si>
  <si>
    <t>Automatización de los servicios/ mantenimiento a los equipos  y calibracion de cabinas de los departamentos de microbiologia en los EES que cuentan con departamento de microbiologia clinica.</t>
  </si>
  <si>
    <t>laboratorios e Imágenes</t>
  </si>
  <si>
    <t>3.2.2.04</t>
  </si>
  <si>
    <t>Cumplimiento la ruta de recolecion y/o envio y/o recepción de las muestras.</t>
  </si>
  <si>
    <r>
      <t xml:space="preserve">Cumplimiento la ruta de recolecion y/o envio y/o recepción de las muestras.
(EES donde aplique) / </t>
    </r>
    <r>
      <rPr>
        <b/>
        <i/>
        <sz val="10"/>
        <color rgb="FF000000"/>
        <rFont val="Calibri"/>
        <family val="2"/>
        <scheme val="minor"/>
      </rPr>
      <t>Hosp. Regionales y Especializados/Hosp. Provinciales y Municipales</t>
    </r>
  </si>
  <si>
    <t>3.2.2.05</t>
  </si>
  <si>
    <t>Autoevaluacion para cumplimiento de habilitacion en los EES que cuentan con servicios de hemoterapia.</t>
  </si>
  <si>
    <t>Comunicarse con su homólogo, esta actividad aplica apra todos los hospitales por instrucciones de DLI</t>
  </si>
  <si>
    <t>3.2.2.06</t>
  </si>
  <si>
    <t>Conformación y/o actualización de  clubes de donantes de sangre en EES que cuentan con servicios de hemoterapia.</t>
  </si>
  <si>
    <t>Acta de formación/ Listado actualizado del club de donantes.</t>
  </si>
  <si>
    <t>3.2.2.07</t>
  </si>
  <si>
    <t>Mantenimiento a los equipos  y calibracion de cabinas.</t>
  </si>
  <si>
    <r>
      <t xml:space="preserve">Reporte de los mantenimientos de equipos y calibración de cabinas./  </t>
    </r>
    <r>
      <rPr>
        <b/>
        <sz val="10"/>
        <color rgb="FF000000"/>
        <rFont val="Calibri"/>
        <family val="2"/>
        <scheme val="minor"/>
      </rPr>
      <t>Hosp. Regionales y Especializados/Hosp. Provinciales y Municipales</t>
    </r>
  </si>
  <si>
    <t>3.2.2.08</t>
  </si>
  <si>
    <t>Compra de insumos para la toma de las muestras.</t>
  </si>
  <si>
    <t>Listado de disponibilidad de insumos de toma de muestras.  Evidencia de compra de insumos actualizada.</t>
  </si>
  <si>
    <t>3.2.2.09</t>
  </si>
  <si>
    <t>Envio mensual Infolab a SRS</t>
  </si>
  <si>
    <t>Captura de envio a SRS</t>
  </si>
  <si>
    <t>3.2.2.10</t>
  </si>
  <si>
    <t>Reunion con DPS cordinar entrega insumos de malaria</t>
  </si>
  <si>
    <t>3.2.2.11</t>
  </si>
  <si>
    <t>Ejecución del Monitoreo Interno en Adherencia a Protocolos, Guías de Atención y otras Normativas de Salud.</t>
  </si>
  <si>
    <t>Formularios</t>
  </si>
  <si>
    <t>Calidad de los Servicios de Salud</t>
  </si>
  <si>
    <t>3.2.2.12</t>
  </si>
  <si>
    <t>Elaboración y/o Actualización de los Planes de Mejora asociados al Monitoreo Interno de la Adherencia a Protocolos, Guias de Atención y Otras Normativas de Salud.</t>
  </si>
  <si>
    <t>Planes de Mejora</t>
  </si>
  <si>
    <t>3.2.2.13</t>
  </si>
  <si>
    <t>Avances en la Ejecución de los Planes de Mejora asociados al Monitoreo Interno de la Adherencia a Protocolos, Guias de Atención y Otras Normativas de Salud.</t>
  </si>
  <si>
    <t>3.2.2.14</t>
  </si>
  <si>
    <t>Informe de seguimiento a la implementación y correcto llenado de la Lista de Verificación de la Seguridad de la Cirugía.</t>
  </si>
  <si>
    <t>3.2.2.15</t>
  </si>
  <si>
    <t>Conformación vigente del Comité de Mejora Continua de la Calidad de la Atención y Seguridad del Paciente en el establecimiento de salud.</t>
  </si>
  <si>
    <t>Acta Constitutiva</t>
  </si>
  <si>
    <t>3.2.2.16</t>
  </si>
  <si>
    <t>Reuniones del Comité de Mejora Continua de la Calidad de la Atención y Seguridad del Paciente.</t>
  </si>
  <si>
    <t>Actas de Reunión (Minutas); Listados de participación</t>
  </si>
  <si>
    <t>3.2.2.17</t>
  </si>
  <si>
    <t>Capacitación en Humanización de los Servicios</t>
  </si>
  <si>
    <t>Agenda; Listados de participación; Fotos</t>
  </si>
  <si>
    <t>3.2.2.18</t>
  </si>
  <si>
    <t>Capacitación en la Guía Técnica para la Implementación de la Lista de Verificación de la Seguridad de la Cirugía del Ministerio de Salud Pública.</t>
  </si>
  <si>
    <t>3.2.2.19</t>
  </si>
  <si>
    <t>Capacitación en Protocolos y Guías de Atención emitidos por el Ministerio de Salud Pública (los que apliquen según su cartera de servicios).</t>
  </si>
  <si>
    <t>3.2.3 Establecimientos de salud garantizan un entorno de atención seguro y confiable para los usuarios, conforme a estándares nacionales e internacionales</t>
  </si>
  <si>
    <t>3.2.3.01</t>
  </si>
  <si>
    <t>Aplicación del formulario de evaluación del programa de Prevención y Control de Infecciones (PCI) .</t>
  </si>
  <si>
    <t xml:space="preserve">Formularios completados </t>
  </si>
  <si>
    <t>3.2.3.02</t>
  </si>
  <si>
    <t>Elaboración de plan de mejora del programa de prevención y control de infecciones, con base en los hallazgos de las autoevaluaciones .</t>
  </si>
  <si>
    <t>3.2.3.03</t>
  </si>
  <si>
    <t>Seguimiento a la ejecución del plan de mejora de prevencion y control de infecciones.</t>
  </si>
  <si>
    <t>3.2.3.04</t>
  </si>
  <si>
    <t xml:space="preserve">Monitoreo de la calidad del agua </t>
  </si>
  <si>
    <t>Informe, matriz de registro diario de cloro residual, resultado de estudios microbiológicos</t>
  </si>
  <si>
    <t>3.2.3.05</t>
  </si>
  <si>
    <t>Limpieza y desinfección de la cisterna y/o red de distribución de agua del establecimiento</t>
  </si>
  <si>
    <t>Fotografias del proceso, constancia de servicio recibido, en caso de terceros</t>
  </si>
  <si>
    <t>3.2.3.06</t>
  </si>
  <si>
    <t xml:space="preserve">Registro y análisis de eventos adversos: IAAS, caída de pacientes, errores de medicación, relacionados a cirugía, transfusiones, embarazo, parto y puerperio. </t>
  </si>
  <si>
    <t>Formularios completados</t>
  </si>
  <si>
    <t>3.2.3.07</t>
  </si>
  <si>
    <t>Capacitación a personal de servicios generales en higiene de manos, uso de EPP y gestión de desechos.</t>
  </si>
  <si>
    <t xml:space="preserve">Listado de participantes </t>
  </si>
  <si>
    <t>3.2.3.08</t>
  </si>
  <si>
    <t>Capacitación a personal médico, enfermería y laboratorio en higiene de manos, uso de EPP y gestión de desechos.</t>
  </si>
  <si>
    <t>3.5 Atendidas las solicitudes de información recibidas en los plazos establecidos, con reportes de cumplimiento mensual y mecanismos de retroalimentación al usuario.</t>
  </si>
  <si>
    <t>3.5.1 La ciudadanía y los usuarios del SNS acceden a información pública y mecanismos de participación (consultas, veedurías y control social), fortaleciendo la transparencia, la rendición de cuentas y la mejora continua de los servicios.</t>
  </si>
  <si>
    <t>3.5.1.01</t>
  </si>
  <si>
    <t>Actualización del Portal de Transparencia.</t>
  </si>
  <si>
    <t>OAI</t>
  </si>
  <si>
    <t>3.5.1.02</t>
  </si>
  <si>
    <t>Levantamiento del estatus y necesidades de la Oficina de Acceso la Información</t>
  </si>
  <si>
    <t>3.5.1.03</t>
  </si>
  <si>
    <t>Capacitación en la Ley 200-04 y la Resolución No. 002-21de la Dirección General de Ética e Integridad Gubernamental, dirigida al personal administrativo del Hospital.</t>
  </si>
  <si>
    <t>3.5.1.04</t>
  </si>
  <si>
    <t xml:space="preserve">Capacitación en el Sistema Nacional de Atención Ciudadana 311, dirigida al personal del Hospital. </t>
  </si>
  <si>
    <t>3.5.1.05</t>
  </si>
  <si>
    <t>Capacitación sobre declaración jurada de bienes, a los funcionarios competentes, de conformidad con la Ley 311-14.</t>
  </si>
  <si>
    <t>3.5.1.06</t>
  </si>
  <si>
    <t xml:space="preserve">Capacitación en la Ley No. 172-13 sobre Protección de Datos Personales a todo el personal del hospital. </t>
  </si>
  <si>
    <t>3.5.1.07</t>
  </si>
  <si>
    <t>Creación de la Matriz de Responsabilidad y socialización  con el personal del hospital</t>
  </si>
  <si>
    <t>Registro Digital</t>
  </si>
  <si>
    <t>3.5.1.08</t>
  </si>
  <si>
    <t xml:space="preserve">Creación y/ o actualización de la Resolución de Información Clasificada, si aplica </t>
  </si>
  <si>
    <t>Resolución</t>
  </si>
  <si>
    <t>3.6 Registradas y procesadas en el Sistema Electrónico de Compras Públicas las adquisiciones y contrataciones institucionales y de la Red Pública.</t>
  </si>
  <si>
    <t>3.6.1 Los establecimientos de la red y unidades usuarias del SNS disponen oportunamente de bienes y servicios esenciales mediante la eficientización de la gestión de compras y contrataciones, asegurando planificación, transparencia, competencia y ahorro.</t>
  </si>
  <si>
    <t>3.6.1.01</t>
  </si>
  <si>
    <t>Consolidación y validación de la plantilla para el Plan Anual de Compras y Contrataciones 2027</t>
  </si>
  <si>
    <t>Matriz PACC</t>
  </si>
  <si>
    <t>3.6.1.02</t>
  </si>
  <si>
    <t xml:space="preserve">Seguimiento a la formulación del presupuesto 2027 </t>
  </si>
  <si>
    <t xml:space="preserve">Matrix Presupuesto </t>
  </si>
  <si>
    <t>3.6.1.04</t>
  </si>
  <si>
    <t>Autoevaluación del desempeño hospitalario del SISCOMPRA y elaboración de un plan de mejora conforme hallazgos</t>
  </si>
  <si>
    <t>3.8 Implementados y operativos los controles internos definidos por las NOBACI, con revisiones de cumplimiento semestrales y planes de mejora continua.</t>
  </si>
  <si>
    <t>3.8.1 Los establecimientos de la red y las unidades gestoras del SNS reciben fortalecimiento de la gestión financiera mediante la fiscalización del gasto, la evaluación del control interno, el seguimiento de indicadores financieros y la regularización de anticipos según su naturaleza, asegurando uso eficiente, transparente y oportuno de los recursos.</t>
  </si>
  <si>
    <t>3.8.1.01</t>
  </si>
  <si>
    <t>Implementación del plan de mejora con  las recomendaciones resultados de las auditorías realizadas.</t>
  </si>
  <si>
    <t>Soportes de la ejecución</t>
  </si>
  <si>
    <t>Fiscalización</t>
  </si>
  <si>
    <t>3.8.1.02</t>
  </si>
  <si>
    <t>Elaboración y remisión de nóminas de Incentivo Rendimiento Individual  y guardias presenciales en los plazos establecidos.</t>
  </si>
  <si>
    <t xml:space="preserve">No Objeción MAP
DFC-F0-015 
DFC-F0-016 
Formularios reporte diario y mensual guardias presenciales           </t>
  </si>
  <si>
    <t>3.8.1.03</t>
  </si>
  <si>
    <t>Ejecución de planes de mejora resultados de la evaluación de control interno aplicada.</t>
  </si>
  <si>
    <t>3.8.1.05</t>
  </si>
  <si>
    <t>Remisión reporte comportamiento de indicadores financieros en seguimiento (disminución de deuda, eficientización de la nómina e incremento de captación recursos directos)..</t>
  </si>
  <si>
    <t>3.8.1.06</t>
  </si>
  <si>
    <t xml:space="preserve">Ejecución de fondos del anticipo financiero  en los plazos establecidos. </t>
  </si>
  <si>
    <t>Formulario de recepción expediente de rendición de cuenta  de anticipo financiero</t>
  </si>
  <si>
    <t>3.8.1.07</t>
  </si>
  <si>
    <t>Tramitación oportuna ante la ORS de los registros de firmas en cuentas bancarias a nuevos directores y administradores.</t>
  </si>
  <si>
    <t>Oficio de solicitud</t>
  </si>
  <si>
    <t>3.9 Instalaciones físicas remodeladas y equipadas conforme a estándares de centros de salud incrementando su capacidad resolutiva.</t>
  </si>
  <si>
    <t>3.9.3 Establecimientos de salud logran y sostienen su habilitación conforme a la normativa vigente</t>
  </si>
  <si>
    <t>3.9.3.01</t>
  </si>
  <si>
    <t xml:space="preserve">Implementación de Autoinspecciones de Habilitación </t>
  </si>
  <si>
    <t>Formularios autorizados por DSHH</t>
  </si>
  <si>
    <t>3.9.3.02</t>
  </si>
  <si>
    <t xml:space="preserve">Elaboración de Plan de Mejora </t>
  </si>
  <si>
    <t>Plan de Mejora en el formato autorizado DGCSS-FO-005</t>
  </si>
  <si>
    <t>3.9.3.03</t>
  </si>
  <si>
    <t xml:space="preserve">Notificación de Estatus de Habilitación </t>
  </si>
  <si>
    <t>Certificado Vigente/
Recibo de renovación MSP</t>
  </si>
  <si>
    <t>3.9.3.04</t>
  </si>
  <si>
    <t xml:space="preserve">Implementación de Acciones de Plan de Mejora de Habilitación </t>
  </si>
  <si>
    <t xml:space="preserve">Plan actualizado y evidencias de ejecución </t>
  </si>
  <si>
    <t>3.10 Implementado un sistema integral de medición y gestión de la satisfacción de usuarios, con reportes trimestrales y planes de mejora continua para elevar la calidad percibida de los servicios públicos.</t>
  </si>
  <si>
    <t xml:space="preserve">3.10.1 Personas usuarias de los servicios públicos reciben acceso oportuno y eficiente a servicios públicos de calidad </t>
  </si>
  <si>
    <t>3.10.1.01</t>
  </si>
  <si>
    <t>Aplicación de encuestas de satisfacción de usuarios acorde a cuota establecida mensualmente y Generación de reporte de nivel de satisfacción de usuarios</t>
  </si>
  <si>
    <t>Reporte digital  (fuente tablero BI)</t>
  </si>
  <si>
    <t>Atención a Usuarios</t>
  </si>
  <si>
    <t>3.10.1.02</t>
  </si>
  <si>
    <t>Formulación y/o actualización del plan de mejora de la experiencia del paciente</t>
  </si>
  <si>
    <t>Plan de Mejora elaborado/actualizado</t>
  </si>
  <si>
    <t>3.10.1.03</t>
  </si>
  <si>
    <t>Seguimiento del cumplimiento de acciones  del plan de mejora de la experiencia del paciente (alineado con los resultados de las supervisones, encuestas de satisfacción, grupos focales, QDRS).</t>
  </si>
  <si>
    <t>3.10.1.04</t>
  </si>
  <si>
    <t>Gestión de los buzones de sugerencias (QDRS)</t>
  </si>
  <si>
    <t>3.10.1.05</t>
  </si>
  <si>
    <t>Registro de las referencias y contrareferencias de la Red.</t>
  </si>
  <si>
    <t>3.10.1.06</t>
  </si>
  <si>
    <t>Cumplimiento indicadores de AU</t>
  </si>
  <si>
    <t>Fotos</t>
  </si>
  <si>
    <t>1.3 Reducido el embarazo en adolescentes atendidas en los establecimientos de la Red Pública en un 20% al año 2028, mediante el fortalecimiento del acceso a servicios integrales de salud sexual y reproductiva.</t>
  </si>
  <si>
    <t>1.4 Disminuida la proporción de partos por cesárea en hospitales del sector público pasando de 48.83 en el 2023 a 34 en el 2028.</t>
  </si>
  <si>
    <t>Manual</t>
  </si>
  <si>
    <t>Boletin</t>
  </si>
  <si>
    <t>1.9 Fortalecida la implementación del Modelo de Atención en Salud beneficiando a la población usuaria del primer nivel de atención, incrementando la adscripción del 7% en 2023 al 80% en 2028, en todas las regiones del país.</t>
  </si>
  <si>
    <t>1.10 Mejorada la distribución y presencia del Primer Nivel de Atención respecto a la sectorización, incrementando la presencia del Primer Nivel del 70% en 2023 al 71% en 2028  en todas las regiones del territorio nacional.</t>
  </si>
  <si>
    <t>1.11 Fortalecida la continuidad en la atención de las puérperas y recién nacidos, aumentando la captación oportuna del 30% en 2023 al 50% en 2028 en el Primer Nivel de Atención.</t>
  </si>
  <si>
    <t>Hoja de supervisión</t>
  </si>
  <si>
    <t>1.12 Superadas las deficiencias en la organización e implementación de las Redes Integradas de Servicios de Salud (RISS) beneficiando a toda la población que utiliza los servicios de salud de la Red Pública, aumentando del 38% en 2023 al 50% en 2028 en todo el territorio nacional.</t>
  </si>
  <si>
    <t>1.13 Fortalecida la continuidad en la atención de las puérperas y recién nacidos, aumentando la captación oportuna del 30% en 2023 al 50% en 2028 en el Primer Nivel de Atención.</t>
  </si>
  <si>
    <t>Reglamento</t>
  </si>
  <si>
    <t>2.2 Incrementada la eficacia de los procesos de contratación y retención de recursos humanos de salud en establecimientos públicos, reduciendo vacantes y mejorando la dotación de personal.</t>
  </si>
  <si>
    <t>Encuesta</t>
  </si>
  <si>
    <t>Base de datos</t>
  </si>
  <si>
    <t>3.3 Cumplidos los indicadores de gestión pública institucional, garantizando disponibilidad oportuna de la información para la toma de decisiones.</t>
  </si>
  <si>
    <t>3.4 Alcanzado un cumplimiento mínimo del 90% de las metas de planificación y ejecución presupuestaria, optimizando la asignación y uso de recursos.</t>
  </si>
  <si>
    <t>3.7 Incrementando progresivamente el índice de uso de las TIC y Gobierno Digital en la Red Pública de Servicios de Salud.</t>
  </si>
  <si>
    <t>Insumos</t>
  </si>
  <si>
    <t>Precio Unitario</t>
  </si>
  <si>
    <t>unidad</t>
  </si>
  <si>
    <t>Publicidad y propaganda</t>
  </si>
  <si>
    <t>Impresión y encuadernación</t>
  </si>
  <si>
    <t>Viáticos dentro del país</t>
  </si>
  <si>
    <t>Peaje</t>
  </si>
  <si>
    <t>Mantenimiento y reparación de equipos de transporte, tracción y elevación</t>
  </si>
  <si>
    <t>Servicios técnicos y profesionales</t>
  </si>
  <si>
    <t>Alimentos y bebidas para personas</t>
  </si>
  <si>
    <t>Acabados textiles</t>
  </si>
  <si>
    <t>Productos de Papel, Cartón e Impresos</t>
  </si>
  <si>
    <t>Productos de artes gráficas</t>
  </si>
  <si>
    <t>Productos medicinales para uso humano</t>
  </si>
  <si>
    <t>Llantas y neumáticos</t>
  </si>
  <si>
    <t>Artículos de plástico</t>
  </si>
  <si>
    <t>Productos de cemento</t>
  </si>
  <si>
    <t>Productos de vidrio</t>
  </si>
  <si>
    <t>Productos de loza</t>
  </si>
  <si>
    <t>Productos metálicos y sus derivados</t>
  </si>
  <si>
    <t>Herramientas menores</t>
  </si>
  <si>
    <t>Gasoil</t>
  </si>
  <si>
    <t>Material para limpieza</t>
  </si>
  <si>
    <t>Productos eléctricos y afines</t>
  </si>
  <si>
    <t>Muebles de alojamiento</t>
  </si>
  <si>
    <t>Equipo médico y de laboratorio</t>
  </si>
  <si>
    <t>Automóviles y camiones</t>
  </si>
  <si>
    <t>Carrocerías y remolques</t>
  </si>
  <si>
    <t>Otros equipos de transporte</t>
  </si>
  <si>
    <t>Equipo de comunicación, telecomunicaciones y señalamiento</t>
  </si>
  <si>
    <t>Eventos generales</t>
  </si>
  <si>
    <t>Equipos de seguridad</t>
  </si>
  <si>
    <t>Insumo</t>
  </si>
  <si>
    <t>InsumoAbrev</t>
  </si>
  <si>
    <t>Descripción</t>
  </si>
  <si>
    <t>CODIGO PRESUPUESTARIO</t>
  </si>
  <si>
    <t>lsAcabadosTextiles</t>
  </si>
  <si>
    <t>Manteles en encajes para bandejas grandes (rectangulares)</t>
  </si>
  <si>
    <t>2.3.2.2.01</t>
  </si>
  <si>
    <t>Manteles en encajes para bandejas pequeñas (rectangulares)</t>
  </si>
  <si>
    <t>lsAlimentosyBebidas</t>
  </si>
  <si>
    <t>Almuerzo tipo Buffet para 10 personas (Cristaleria, Cuberteria, Servilletas, Jugo)</t>
  </si>
  <si>
    <t>2.3.1.1.01</t>
  </si>
  <si>
    <t>Almuerzo tipo Buffet para 20 personas (Cristalería, Cubertería, Servilletas, Jugo, Café)</t>
  </si>
  <si>
    <t xml:space="preserve">Almuerzo tipo Buffet para 30 personas (Cristaleria, Cuberteria, Servilletas, Jugo) </t>
  </si>
  <si>
    <t>Almuerzo tipo Buffet para 40 personas (Cristalería, Cuberteria, Mesas, Sillas, Manteles, Servilletas)</t>
  </si>
  <si>
    <t>Refrigerio Dulce tipo Buffet p/65 Personas (Arreglo Flores, Alquiler Cristalería, Sillas, Servilletas, Mesa, Bambalina, Tope)</t>
  </si>
  <si>
    <t>Refrigerio tipo Buffet p/12 personas (4 Variedades, Desechables Transparentes, Jugo Natural, Servilletas, Hielo)</t>
  </si>
  <si>
    <t xml:space="preserve">Refrigerio tipo Buffet p/15 personas (3 Variedades, Desechables Transparentes, Jugo Natural, Servilletas, Hielo) </t>
  </si>
  <si>
    <t>Refrigerio tipo Buffet p/150 personas (Diferentes Variedades, Bambalinas, Manteles, Desechables, Hielo, Servilletas)</t>
  </si>
  <si>
    <t xml:space="preserve">Refrigerio tipo Buffet p/40 personas (5 Variedades, Cristaleria, Mantel, Tope, Bambalina, Servilletas, Hielo) </t>
  </si>
  <si>
    <t xml:space="preserve">Refrigerio tipo Buffet p/45 personas (5 Variedades, Desechable Transparentes, Servilletas, Hielo) </t>
  </si>
  <si>
    <t xml:space="preserve">Refrigerio tipo preempacado p/100 personas (4 Variedades, Jugo, Desechables Transparentes, Hielo, Servilleta) </t>
  </si>
  <si>
    <t xml:space="preserve">Refrigerio tipo preempacado p/110 personas (4 Variedades, Jugo, Desechables Transparentes,sillas plasticas, Servilletas) </t>
  </si>
  <si>
    <t xml:space="preserve">Refrigerio tipo preempacado p/125 personas (4 Variedades, Jugo, Desechables Transparentes,sillas plasticas, Servilletas) </t>
  </si>
  <si>
    <t>Refrigerio tipo preempacado p/20 personas (Variedades fuertes, Jugo, Desechables Transparentes, Servilletas, Hielo)</t>
  </si>
  <si>
    <t>Refrigerio tipo preempacado p/25 personas (4 Variedades, Jugo, Desechables Transparentes, Jugo Natural)</t>
  </si>
  <si>
    <t xml:space="preserve">Refrigerio tipo preempacado p/250 personas (4 Variedades, Jugo, Desechables Transparentes, Mesas, Manteles) </t>
  </si>
  <si>
    <t xml:space="preserve">Refrigerio tipo preempacado p/50 personas (3 Variedades, Jugo, Desechables Transparentes, Hielo, Servilleta) </t>
  </si>
  <si>
    <t>Refrigerio y Almuerzo tipo Buffet p/25 personas (Cristaleria, Mesas, Manteles, Bambalina, Hielo, Servilletas</t>
  </si>
  <si>
    <t>Servicio de Almuerzo tipo buffet para 30 Personas</t>
  </si>
  <si>
    <t>Servicio de Refrigerio tipo buffet 30 Personas</t>
  </si>
  <si>
    <t>lsArticulosdePlastico</t>
  </si>
  <si>
    <t>Cajas de Cucharas Plásticas</t>
  </si>
  <si>
    <t>Caja</t>
  </si>
  <si>
    <t>2.3.5.5.01</t>
  </si>
  <si>
    <t>Cajas de Tenedores Plásticos</t>
  </si>
  <si>
    <t>Cajas de Vasos No. 3</t>
  </si>
  <si>
    <t>Cajas de Vasos No. 7</t>
  </si>
  <si>
    <t>Fardos de Fundas Plásticas 17x22</t>
  </si>
  <si>
    <t>Fardos de Fundas Plásticas 24x30</t>
  </si>
  <si>
    <t>Fardos de Fundas Plásticas no. 55</t>
  </si>
  <si>
    <t>Electrodomésticos</t>
  </si>
  <si>
    <t>lsElectrodomesticos</t>
  </si>
  <si>
    <t>Aspiradora</t>
  </si>
  <si>
    <t>2.6.1.4.01</t>
  </si>
  <si>
    <t>Estufas de 20 pulgadas</t>
  </si>
  <si>
    <t>Microondas de 7 pies</t>
  </si>
  <si>
    <t>Refrigeradores de 8 pies</t>
  </si>
  <si>
    <t>Televisores de 32 pulgadas</t>
  </si>
  <si>
    <t>lsTelecomunicaciones</t>
  </si>
  <si>
    <t>Mapas de Evacuación</t>
  </si>
  <si>
    <t>2.6.5.5.01</t>
  </si>
  <si>
    <t>Otros Señales</t>
  </si>
  <si>
    <t>Punto de Reunion 2x2 pies, Metla colocado en pared</t>
  </si>
  <si>
    <t>Señal de Ruta de Evacuacion Area, Doble Cara 6x12, para techo con cables de acero  Fotoluminiscente</t>
  </si>
  <si>
    <t>Señales de Ruta de Evacuacion Flecha Derecha 5x8 en vinil fotoluminiscente sobre PVC de 4mm</t>
  </si>
  <si>
    <t>Señales de Ruta de Evacuacion Flecha Izquierda 5x8 en vinil fotoluminiscente sobre PVC de 4mm</t>
  </si>
  <si>
    <t>Señales de Salida 12x25¨ en vinil fotoluminiscente sobre PVC de 4mm</t>
  </si>
  <si>
    <t>Señalizaciones de Extintores y Modo de uso</t>
  </si>
  <si>
    <t xml:space="preserve">Equipo médico y de laboratorio </t>
  </si>
  <si>
    <t>lsEquiposMedicos</t>
  </si>
  <si>
    <t xml:space="preserve"> Agitador rotador VDRL.</t>
  </si>
  <si>
    <t>2.6.3.1.01</t>
  </si>
  <si>
    <t xml:space="preserve"> Aspirador de secreciones eléctrico rodable</t>
  </si>
  <si>
    <t xml:space="preserve"> Bandeja de Urología</t>
  </si>
  <si>
    <t xml:space="preserve"> Contador de células hematológicas.</t>
  </si>
  <si>
    <t xml:space="preserve"> Incubadora neonatal para UCI</t>
  </si>
  <si>
    <t xml:space="preserve"> Vitrina de acero inoxidable para material estéril 0.68x0.45x1.70m.</t>
  </si>
  <si>
    <t>Aza Diatermica</t>
  </si>
  <si>
    <t>Balanza  con tallímetro de 160 kg - 320 lbs.</t>
  </si>
  <si>
    <t>Balanza analítica de precisión</t>
  </si>
  <si>
    <t>Bandeja cirugía general</t>
  </si>
  <si>
    <t>Bandeja de acero inoxidable 30x20cms.</t>
  </si>
  <si>
    <t>Bandeja de cesárea.</t>
  </si>
  <si>
    <t>Bandeja de cirugía ortopédica</t>
  </si>
  <si>
    <t>Bandeja de legrado</t>
  </si>
  <si>
    <t>Bandeja de parto</t>
  </si>
  <si>
    <t>Bandeja ginecológica</t>
  </si>
  <si>
    <t>Baño maría 10 - 15 lts.</t>
  </si>
  <si>
    <t>Cama  tipo hospitalaria, de posición, con barandas,  colchón</t>
  </si>
  <si>
    <t>Cama cuna metálica rodable con barandas para niños 147 x 82.5 x 50 cms.</t>
  </si>
  <si>
    <t>Cama eléctrica de cuidados intensivos con barandas y funciones de posicionamientos especiales</t>
  </si>
  <si>
    <t>Cama unipersonal</t>
  </si>
  <si>
    <t>Camilla de emergencia  con barandas, ruedas  y  porta suero incluido</t>
  </si>
  <si>
    <t>Camilla de transporte intrahospitalaria con barandas, ruedas y porta suero</t>
  </si>
  <si>
    <t>Camilla de trauma shock</t>
  </si>
  <si>
    <t>Camilla para examen ginecológico.</t>
  </si>
  <si>
    <t>Carro de cura</t>
  </si>
  <si>
    <t>Centrífuga de Mesa de 24 tubos</t>
  </si>
  <si>
    <t>Chaleco plomado</t>
  </si>
  <si>
    <t>Cipap Fisher</t>
  </si>
  <si>
    <t>Colchones Hospitalarios 36' x 76' (Azul, Marron o Crema)</t>
  </si>
  <si>
    <t>Cuna de calor radiante</t>
  </si>
  <si>
    <t>Desfibrilador con monitor ECG, paleta externas y batería interna.</t>
  </si>
  <si>
    <t>Doppler fetal fijo</t>
  </si>
  <si>
    <t>Doppler fetal portátil</t>
  </si>
  <si>
    <t>Electrocardiógrafo de 3 canales portátil con carro</t>
  </si>
  <si>
    <t>Electrocauterio</t>
  </si>
  <si>
    <t>Escalinata de 2 peldaño</t>
  </si>
  <si>
    <t>Esfigmomanómetro De Pared Con Brazalete Adulto</t>
  </si>
  <si>
    <t>Esfigmomanómetro de pared con set de brazaletes pediátrico.</t>
  </si>
  <si>
    <t>Esfigmomanómetro de pedestal rodable adulto</t>
  </si>
  <si>
    <t>Esfigmomanómetro de pedestal rodable adulto/pediátrico</t>
  </si>
  <si>
    <t>Esfigmomanómetro portátil con brazalete para adulto</t>
  </si>
  <si>
    <t>Esfigmomanómetro portátil con set de Brazaletes pediátricos</t>
  </si>
  <si>
    <t>Estantería metalica de 4 niveles regulares</t>
  </si>
  <si>
    <t>Estetoscopio doble campana</t>
  </si>
  <si>
    <t>Estetoscopio pediátrico</t>
  </si>
  <si>
    <t>Frasco Esteril para muestras</t>
  </si>
  <si>
    <t>Horno eléctrico al seco cap. 28 litros.</t>
  </si>
  <si>
    <t>Incubadora de transporte</t>
  </si>
  <si>
    <t>Incubadora neonatal estándar</t>
  </si>
  <si>
    <t>Instalación de Rayos X en el Hospital Municipal de Haina</t>
  </si>
  <si>
    <t>Lámpara de fototerapia</t>
  </si>
  <si>
    <t>Lámpara quirúrgica cialítica de potencia alta.</t>
  </si>
  <si>
    <t>Lámpara quirúrgica de pie rodable .</t>
  </si>
  <si>
    <t>Laringoscopio adulto</t>
  </si>
  <si>
    <t>Máquina de anestesia 3 gases con monitoreo avanzado.</t>
  </si>
  <si>
    <t>Mesa de parto</t>
  </si>
  <si>
    <t>Mesa metálica angular rodable para instrumentos de acero inoxidable</t>
  </si>
  <si>
    <t>Mesa metálica tipo mayo acero inoxidable</t>
  </si>
  <si>
    <t>Mesa para operaciones mayores</t>
  </si>
  <si>
    <t>Microscopio binocular Tipo Estándar</t>
  </si>
  <si>
    <t>Monitor de actividad intrauterina y cardiofetal</t>
  </si>
  <si>
    <t>Monitor de funciones vitales de transporte 5 pararametros</t>
  </si>
  <si>
    <t>Monitores de signos vitales de pared de 5 parámetros .</t>
  </si>
  <si>
    <t>Nebulizador</t>
  </si>
  <si>
    <t>Negatoscopio metálico de 1 campo</t>
  </si>
  <si>
    <t>Negatoscopio metálico de 2 campos.</t>
  </si>
  <si>
    <t>Nevera para banco de sangre</t>
  </si>
  <si>
    <t>Nevera para Reactivos</t>
  </si>
  <si>
    <t>Orinal metálico</t>
  </si>
  <si>
    <t>Pulsoxímetro adulto pediátrico portátil.</t>
  </si>
  <si>
    <t>Pulsoxímetro con sensor neonatal.</t>
  </si>
  <si>
    <t>Resucitador manual adulto</t>
  </si>
  <si>
    <t>Resucitador manual neonatal</t>
  </si>
  <si>
    <t>Resucitador manual pediátrico</t>
  </si>
  <si>
    <t>Set de cirugía menor</t>
  </si>
  <si>
    <t>Set de diagnóstico de pared</t>
  </si>
  <si>
    <t>Set de diagnóstico portátil</t>
  </si>
  <si>
    <t>Set instrumental de curaciones.</t>
  </si>
  <si>
    <t>Silla de rueda aro No. 18</t>
  </si>
  <si>
    <t>Silla de rueda aro No. 24</t>
  </si>
  <si>
    <t>Sillón dental (de fabricación de local)</t>
  </si>
  <si>
    <t xml:space="preserve">Unidad de Monitoreo de Cuidados Intensivos </t>
  </si>
  <si>
    <t>Unidad de Rayos X portátil y con batería.</t>
  </si>
  <si>
    <t>Unidad dental digital completa</t>
  </si>
  <si>
    <t>Unidades dentales (de fabricación local)</t>
  </si>
  <si>
    <t>Ventilador mecánico adulto/pediátrico</t>
  </si>
  <si>
    <t>Ventilador mecánico neonatal</t>
  </si>
  <si>
    <t>Equipos de cómputo</t>
  </si>
  <si>
    <t>lsEquiposComputos</t>
  </si>
  <si>
    <t>Computadoras de escritorio</t>
  </si>
  <si>
    <t>2.6.1.3.01</t>
  </si>
  <si>
    <t xml:space="preserve">Headsets </t>
  </si>
  <si>
    <t>Impresora Multifunción</t>
  </si>
  <si>
    <t>Impresoras Blanco y Negro</t>
  </si>
  <si>
    <t>Laptop de 14 pulgadas</t>
  </si>
  <si>
    <t>lsEquiposSeguridad</t>
  </si>
  <si>
    <t>Arco Detector de Metales de 87' de alto x 35' de anho</t>
  </si>
  <si>
    <t>2.6.6.2.01</t>
  </si>
  <si>
    <t>Detectores de Metal Portatil de 16,5' de longitud</t>
  </si>
  <si>
    <t>lsEventosGenerales</t>
  </si>
  <si>
    <t>Alojamiento por una Noche por persona</t>
  </si>
  <si>
    <t>2.2.8.6.01</t>
  </si>
  <si>
    <t>Audivisuales, Decoración, Montaje y Desmontaje de Evento por 50 personas</t>
  </si>
  <si>
    <t>Audivisuales, Decoración, Montaje y Desmontaje de Evento por 80 personas</t>
  </si>
  <si>
    <t>lsGasoil</t>
  </si>
  <si>
    <t>Tickets de Combustible de RD$1,000.00</t>
  </si>
  <si>
    <t xml:space="preserve">2.3.7.1.02 </t>
  </si>
  <si>
    <t>Tickets de Combustible de RD$200.00</t>
  </si>
  <si>
    <t>Tickets de Combustible de RD$500.00</t>
  </si>
  <si>
    <t>Galones de Gasoil Optimo</t>
  </si>
  <si>
    <t>galon</t>
  </si>
  <si>
    <t>2.3.7.1.02</t>
  </si>
  <si>
    <t>Galones de Gasoil Regular</t>
  </si>
  <si>
    <t>Galones de Gasolina Premium</t>
  </si>
  <si>
    <t>Galones de Gasolina Regular</t>
  </si>
  <si>
    <t>Galones de GPL</t>
  </si>
  <si>
    <t>lsHerramientasMenores</t>
  </si>
  <si>
    <t>60 pie de Alambre Vinyl #14/2</t>
  </si>
  <si>
    <t>pie</t>
  </si>
  <si>
    <t>2.3.6.3.04</t>
  </si>
  <si>
    <t>Bandeja metálica colectora de agua de 1.50 x 0.70 x 0.70mts</t>
  </si>
  <si>
    <t>Cajas aéreas plásticas</t>
  </si>
  <si>
    <t>Canaleta de 1 pulgada</t>
  </si>
  <si>
    <t>Codos de 1' PVC</t>
  </si>
  <si>
    <t>Destornillador de Estria</t>
  </si>
  <si>
    <t>Destornillador Plano</t>
  </si>
  <si>
    <t>Faceplate 1 salida</t>
  </si>
  <si>
    <t>Grapas Plasticas para Alambre Vinyl #13</t>
  </si>
  <si>
    <t>Llave de Rueda tipo T</t>
  </si>
  <si>
    <t>Llaves de paso de bola (1 pulgada)</t>
  </si>
  <si>
    <t>Martillo</t>
  </si>
  <si>
    <t>Mini Jack RJ45</t>
  </si>
  <si>
    <t>Niples 1' x 2' hg</t>
  </si>
  <si>
    <t>Niples de 1' x 3' hg</t>
  </si>
  <si>
    <t>Organizador horizontal plástico</t>
  </si>
  <si>
    <t>Patch Cord UTP Cat.6 de 2 pies</t>
  </si>
  <si>
    <t>Patch Cord UTP Cat.6 de 7 pies</t>
  </si>
  <si>
    <t>Patch Panel 24 puertos Cat.6</t>
  </si>
  <si>
    <t>Pinzas para corte de tola</t>
  </si>
  <si>
    <t>Punta de Tria para Taladro</t>
  </si>
  <si>
    <t>PVC CR80/30 (kit de 500)</t>
  </si>
  <si>
    <t>Rack (Palometas) de Pared para Monitor NK PVM-2701</t>
  </si>
  <si>
    <t>Rack de pared 7U con Bisagras</t>
  </si>
  <si>
    <t>Tarugos Azules</t>
  </si>
  <si>
    <t>tee de 1 pulgada hg</t>
  </si>
  <si>
    <t>Tira de Lija 100/1</t>
  </si>
  <si>
    <t>Tira de Lija de Metal 12/1</t>
  </si>
  <si>
    <t>Tornillo para Tarugo Azul</t>
  </si>
  <si>
    <t>Tubo de Silicón Transparente</t>
  </si>
  <si>
    <t>lsImpresionyEncuadernacion</t>
  </si>
  <si>
    <t>Impresión Formularios (dos caras)</t>
  </si>
  <si>
    <t xml:space="preserve">2.2.2.2.01 </t>
  </si>
  <si>
    <t>lsLlantasyNeumaticos</t>
  </si>
  <si>
    <t xml:space="preserve">Goma (No.265/70/16 para camioneta Toyota Hilux) </t>
  </si>
  <si>
    <t>2.3.5.3.01</t>
  </si>
  <si>
    <t xml:space="preserve">Gomas (No. 265/70/15 para jeep Chevrolet Brazer) </t>
  </si>
  <si>
    <t>Neumáticos para Ford Ranger, Pirelli 265-70R-16</t>
  </si>
  <si>
    <t>Neumáticos para Motocicleta 110/80-18-58, trasera, Michelin</t>
  </si>
  <si>
    <t>Neumáticos para Motocicletas 80/90-21mc48p, delanteras Michelin</t>
  </si>
  <si>
    <t>Neumáticos para Toyota Hilux, Firestone 265/70 R 16</t>
  </si>
  <si>
    <t>Tubo de Neumáticos para Motocicleta, delantero, Michelin</t>
  </si>
  <si>
    <t>Tubo de Neumáticos para Motocicleta, trasero, Michelin</t>
  </si>
  <si>
    <t>lsMantenimiento</t>
  </si>
  <si>
    <t>Instalación, Correcion de Pintura, Cristal Delantero y Bumper de vehiculo</t>
  </si>
  <si>
    <t>2.7.2.6.01</t>
  </si>
  <si>
    <t>Mantenimiento de Vehículos</t>
  </si>
  <si>
    <t>Mantenimiento y reparación de equipos para computación</t>
  </si>
  <si>
    <t xml:space="preserve">Mantenimiento y/o Reparación Impresora  Multifuncional </t>
  </si>
  <si>
    <t>2.7.2.2.01</t>
  </si>
  <si>
    <t>Mantenimiento y/o Reparación Impresora Laser</t>
  </si>
  <si>
    <t>Servicio de Reparación y Mantenimiento de Fotocopiadora (anual)</t>
  </si>
  <si>
    <t>Mantenimiento y reparación de equipos sanitarios y de laboratorio</t>
  </si>
  <si>
    <t>Reparación de Tomógrafo General Electric Brights Speed, serial 277468nm5</t>
  </si>
  <si>
    <t>2.7.2.4.01</t>
  </si>
  <si>
    <t>Mantenimiento y reparación de maquinarias y equipos</t>
  </si>
  <si>
    <t>Mantenimiento de Planta Electrica Cummins 20KVA</t>
  </si>
  <si>
    <t>Mantenimiento y Reparación de Aire Acondicionado de 3 Toneladas</t>
  </si>
  <si>
    <t>Reparacion y Mantenimiento Planta Eléctrica</t>
  </si>
  <si>
    <t>Servicio de Mantenimiento de Aire Acondicionado</t>
  </si>
  <si>
    <t>2.2.7.2.01</t>
  </si>
  <si>
    <t>Servicio de mantenimiento,lavado y brillado de piso</t>
  </si>
  <si>
    <t>2.7.1.7.01</t>
  </si>
  <si>
    <t>Servicios de Desinstalacion,  Instalación y Mantenimiento</t>
  </si>
  <si>
    <t>Mantenimiento y reparación de muebles y equipos de oficina</t>
  </si>
  <si>
    <t>Mantenimiento Planta Eléctrica</t>
  </si>
  <si>
    <t>2.7.1.6.01</t>
  </si>
  <si>
    <t>Suministro, Instalación y drenaje</t>
  </si>
  <si>
    <t>2.7.1.4.01</t>
  </si>
  <si>
    <t>lsMaterialesdeLimpieza</t>
  </si>
  <si>
    <t>Ambientador en Spray, diferentes Frangancias</t>
  </si>
  <si>
    <t>2.3.9.1.01</t>
  </si>
  <si>
    <t>Carro de limpieza de 2 baldes</t>
  </si>
  <si>
    <t>Cleaner, 1 Litro para Maquina ABX Micros 60</t>
  </si>
  <si>
    <t>Cubo plastico , con brazalete en metal, Mediano</t>
  </si>
  <si>
    <t>Docenas de Brillo de Metal (Fregar)</t>
  </si>
  <si>
    <t>Escoba plastica</t>
  </si>
  <si>
    <t>Galón de Cloro</t>
  </si>
  <si>
    <t>Galones de Limpia Cristales</t>
  </si>
  <si>
    <t>Jabón Liquido Lavaplatos</t>
  </si>
  <si>
    <t>Jabón Liquido para Manos</t>
  </si>
  <si>
    <t>Neutralizador de Olor</t>
  </si>
  <si>
    <t xml:space="preserve">Pinespuma </t>
  </si>
  <si>
    <t>Rastrillo plastico palo en  en madera</t>
  </si>
  <si>
    <t>Saco de Detergente en Polvo</t>
  </si>
  <si>
    <t>Suaper</t>
  </si>
  <si>
    <t>lsMueblesdeAlojamiento</t>
  </si>
  <si>
    <t>Bancada de 3 asientos</t>
  </si>
  <si>
    <t>2.6.1.2.02</t>
  </si>
  <si>
    <t>Bancada de 4 asientos</t>
  </si>
  <si>
    <t>Muebles de oficina y estantería</t>
  </si>
  <si>
    <t>lsMueblesdeOficina</t>
  </si>
  <si>
    <t>Anaquel metalico de 5 niveles</t>
  </si>
  <si>
    <t>2.6.1.1.02</t>
  </si>
  <si>
    <t>Anaqueles de Metal de 1.20m+0.60 cm</t>
  </si>
  <si>
    <t>2.6.1.1.01</t>
  </si>
  <si>
    <t>Anaqueles de Metal de 1.m+0.60 cm</t>
  </si>
  <si>
    <t>Archivador metálico de 4 gavetas.</t>
  </si>
  <si>
    <t>Archivos Laterales 2.3 de 4 gavetas</t>
  </si>
  <si>
    <t>Armario metálico dobles o lockers con ojete para candado.</t>
  </si>
  <si>
    <t>Bandeja metálica rodable de sobre cama para alimentos</t>
  </si>
  <si>
    <t>Cubiculos (1.05mt x 1.00mt x 0.60mt)</t>
  </si>
  <si>
    <t>Cubo metalico para desperdicios con tapa accionada a pedal</t>
  </si>
  <si>
    <t>Dispositivo de Paso Rápido de Peajes para Vehículos</t>
  </si>
  <si>
    <t>Escritorio metálico de 2 cajones de 100 x 60 cms.</t>
  </si>
  <si>
    <t>Gabinetes Aereos 1.00mt con puerta tipo tambor</t>
  </si>
  <si>
    <t>Mesa comedor con 4 sillas</t>
  </si>
  <si>
    <t>Silla metálica giratoria rodable con asiento alto</t>
  </si>
  <si>
    <t>Silla secretarial</t>
  </si>
  <si>
    <t>Sillas de Oficina sin brazo, con soporte lumbar</t>
  </si>
  <si>
    <t>Sillas de visitas</t>
  </si>
  <si>
    <t>Sillas secretariales sin brazo con soporte lumbar</t>
  </si>
  <si>
    <t>Sillón ejecutivo color negro, con brazo, soporte lumbar, en leader</t>
  </si>
  <si>
    <t>Sillon Ergonomico o Postural color negro</t>
  </si>
  <si>
    <t>Sillón para sala de reuniones</t>
  </si>
  <si>
    <t>Sillón semiejecutivo sin porta brazos unipersonal</t>
  </si>
  <si>
    <t>Taburete metálico asiento giratorio rodable con espaldar.</t>
  </si>
  <si>
    <t>Taburete metalico giratorio con espaldar para anestesiologo</t>
  </si>
  <si>
    <t>Obras menores en edificaciones</t>
  </si>
  <si>
    <t>lsObrasMenoresEdificaciones</t>
  </si>
  <si>
    <t xml:space="preserve"> Adecuación Local </t>
  </si>
  <si>
    <t>2.7.1.1.01</t>
  </si>
  <si>
    <t>Otros equipos</t>
  </si>
  <si>
    <t>lsOtrosEquipos</t>
  </si>
  <si>
    <t>Bomba de agua de 1.5 hp, doble impele</t>
  </si>
  <si>
    <t>2.6.5.8.01</t>
  </si>
  <si>
    <t>Bomba de Agua de 3HP - 110-220V</t>
  </si>
  <si>
    <t>Gato Hidráulico 2 TOM. TW</t>
  </si>
  <si>
    <t>Tanque de hidroneumatico de 120 galones - alta presion</t>
  </si>
  <si>
    <t>lsPeaje</t>
  </si>
  <si>
    <t>Peaje (por vehiculo)</t>
  </si>
  <si>
    <t>2.2.4.4.01</t>
  </si>
  <si>
    <t>Pinturas, barnices, lacas, diluyentes y absorbentes para pintura</t>
  </si>
  <si>
    <t>lsPinturas</t>
  </si>
  <si>
    <t>Cemento de pvc de 16oz</t>
  </si>
  <si>
    <t>2.3.7.2.06</t>
  </si>
  <si>
    <t>Pastas de cloro de cisternas 200GRS</t>
  </si>
  <si>
    <t>lsProductosArtesGraficas</t>
  </si>
  <si>
    <t>Calcomanias</t>
  </si>
  <si>
    <t>2.3.3.3.01</t>
  </si>
  <si>
    <t>Letrero en Acrílico rotulado en Vinil adhesivo, Tornillos Decorativo (0.71mt x 1.06mt) con instalación</t>
  </si>
  <si>
    <t>lsProductosdeCemento</t>
  </si>
  <si>
    <t>Cemento blanco</t>
  </si>
  <si>
    <t>libra</t>
  </si>
  <si>
    <t>2.3.6.1.01</t>
  </si>
  <si>
    <t>lsProductosdeLoza</t>
  </si>
  <si>
    <t>Inodoros color blanco</t>
  </si>
  <si>
    <t>2.3.6.2.02</t>
  </si>
  <si>
    <t>Lavamanos con pedestal color blanco</t>
  </si>
  <si>
    <t>Pedestal de Lavamanos color blanco</t>
  </si>
  <si>
    <t>lsProductosdePapel</t>
  </si>
  <si>
    <t>Carpetas Azules de 5 Pulgadas con 3 aros.</t>
  </si>
  <si>
    <t>Carpetas institucionales con bolsillo full color, Cartón 9x12</t>
  </si>
  <si>
    <t>Carpetas No.1, Blanca c/Cover</t>
  </si>
  <si>
    <t>2.3.3.2.01</t>
  </si>
  <si>
    <t>Carpetas No.2</t>
  </si>
  <si>
    <t>Carpetas No.3</t>
  </si>
  <si>
    <t>Carpetas No.4</t>
  </si>
  <si>
    <t xml:space="preserve">Carpetas No.5, Blanca c/Cover </t>
  </si>
  <si>
    <t>Fardos de Papel Higiénico Jumbo</t>
  </si>
  <si>
    <t>Fardos de Papel Toalla</t>
  </si>
  <si>
    <t>Fardos de Servilletas</t>
  </si>
  <si>
    <t>Fólder de bolsillo color azul</t>
  </si>
  <si>
    <t>Folders 8 1/2x 11 (100/1) Impropapel</t>
  </si>
  <si>
    <t>Folders 8 1/2x 11 (100/1), de Colores</t>
  </si>
  <si>
    <t>Folders 8 1/2x 13 (100/1), Ofi Folder</t>
  </si>
  <si>
    <t>Folders 8 1/2x 13 (100/1), Ofinota</t>
  </si>
  <si>
    <t>Formulario de Requisicion de Materiales de 50 juegos con 3 autocopias</t>
  </si>
  <si>
    <t>Libretas Rayadas 5x8 (docena)</t>
  </si>
  <si>
    <t>Libretas Rayadas 8 1/2 x 11 (docena)</t>
  </si>
  <si>
    <t>Máquinas sumadoras Electrónicas</t>
  </si>
  <si>
    <t>Resma de Hojas timbradas con Logo de la Institución 8 1/2 x 11 (Bond 24)</t>
  </si>
  <si>
    <t>Resma de Papel 8 1/2x11</t>
  </si>
  <si>
    <t>resma</t>
  </si>
  <si>
    <t>2.3.3.1.01</t>
  </si>
  <si>
    <t>Resma de Papel 8 1/2x14</t>
  </si>
  <si>
    <t>Rollo de Papel para Sumadora, 21/4¨x120 Import</t>
  </si>
  <si>
    <t>Sobres para Carta (cajas) 500/1</t>
  </si>
  <si>
    <t>Sumadoras Electricas</t>
  </si>
  <si>
    <t>lsProductosdeVidrio</t>
  </si>
  <si>
    <t xml:space="preserve">Cristal Delantero para Isuzu D-Max </t>
  </si>
  <si>
    <t>2.3.6.2.01</t>
  </si>
  <si>
    <t xml:space="preserve">Cristal Delantero para Mitsubishi L200 </t>
  </si>
  <si>
    <t xml:space="preserve">Cristal Delantero para Nissan Frontier </t>
  </si>
  <si>
    <t>Cristal Delantero para Toyota Fortunner</t>
  </si>
  <si>
    <t xml:space="preserve">Cristal Delantero para Toyota Hilux </t>
  </si>
  <si>
    <t>lsProductosElectricos</t>
  </si>
  <si>
    <t>Alambre STD No. 12 (2.5 mm) Rollo</t>
  </si>
  <si>
    <t>2.3.9.6.01</t>
  </si>
  <si>
    <t>Alicate Eléctrico 9'' TRUPER (12351)</t>
  </si>
  <si>
    <t>Bateria AA (docenas) Maxell</t>
  </si>
  <si>
    <t>Bateria AAA  (docenas), Insterstate</t>
  </si>
  <si>
    <t>Bateria AAA  Maxell (docenas)</t>
  </si>
  <si>
    <t>Baterías de Vehículos para Isuzu D-Max</t>
  </si>
  <si>
    <t>Baterías de Vehículos para Nissan Frontier</t>
  </si>
  <si>
    <t>Baterías de Vehículos para Nissan Patrol</t>
  </si>
  <si>
    <t>Baterías de Vehículos para Toyota Corolla</t>
  </si>
  <si>
    <t>Baterías para UPS de Tomógrafo ( capacidad 80KVA/64KVA)</t>
  </si>
  <si>
    <t>Bombillo Pequeño 25W, Bajo Consumo</t>
  </si>
  <si>
    <t>Extensiones elécricas de 10 pies, color mamey (3M) 48006 Voltech</t>
  </si>
  <si>
    <t>Fotocelda con Base</t>
  </si>
  <si>
    <t>Main Breaker Trifasico de 240 voltios</t>
  </si>
  <si>
    <t>Reflectores LED 100W</t>
  </si>
  <si>
    <t>Regletas 6 Salidas Voltech</t>
  </si>
  <si>
    <t>Switch 24 puertos Gigabit (No POE)</t>
  </si>
  <si>
    <t>Tape 3M Scoth-23 de Goma</t>
  </si>
  <si>
    <t>Tape 3M Scoth-33 Vinil</t>
  </si>
  <si>
    <t>Tomacorrientes 110v, tipo Livingston</t>
  </si>
  <si>
    <t>Transformadores 2x32W Silvania de 110v/ 277v</t>
  </si>
  <si>
    <t>Tubos fluorescentes Blancos 32w Caja 25/1</t>
  </si>
  <si>
    <t>lsProductosMedicinalesH</t>
  </si>
  <si>
    <t>Anestesia al 2% 1 50.00</t>
  </si>
  <si>
    <t>2.3.4.1.01</t>
  </si>
  <si>
    <t>Anestesia al 3% 50/1</t>
  </si>
  <si>
    <t>Dycal brazil</t>
  </si>
  <si>
    <t>2.3.4.2.01</t>
  </si>
  <si>
    <t>Eugenol (frasco)</t>
  </si>
  <si>
    <t>Grabado Acido 37% Phosphoric 12g</t>
  </si>
  <si>
    <t>Grabado ácido 37% Phosphoric 12g</t>
  </si>
  <si>
    <t>Hidróxido de Calcio USA</t>
  </si>
  <si>
    <t>Hyaminol solución desinfectante 16 oz.</t>
  </si>
  <si>
    <t>Hyaminol solucion desinfectante 16oz.</t>
  </si>
  <si>
    <t>Kit de Resina</t>
  </si>
  <si>
    <t>Lysol Odontológico IC</t>
  </si>
  <si>
    <t>tonelada</t>
  </si>
  <si>
    <t>Minolyse LGM para Maquina ABX Micros 60</t>
  </si>
  <si>
    <t>Minoton/Minidil, 20 litros para Maquina ABX Micros 60</t>
  </si>
  <si>
    <t>Oxido de Zinc 2oz. (LC)</t>
  </si>
  <si>
    <t>Papel articular</t>
  </si>
  <si>
    <t>Pasta profiláctica Cherry 12oz</t>
  </si>
  <si>
    <t>Pasta Profiláctica Cherry 12oz.</t>
  </si>
  <si>
    <t>Resina flow</t>
  </si>
  <si>
    <t>lsProductosMetalicos</t>
  </si>
  <si>
    <t>Aro para Goma No. 265/70/16 para Camioneta Toyota Hilux</t>
  </si>
  <si>
    <t>2.3.6.3.01</t>
  </si>
  <si>
    <t>Productos químicos de uso personal</t>
  </si>
  <si>
    <t>lsProductosQuimicos</t>
  </si>
  <si>
    <t>Galón de Gel Anti-bacterial para manos</t>
  </si>
  <si>
    <t>2.3.7.2.03</t>
  </si>
  <si>
    <t>lsPublicidadyPropaganda</t>
  </si>
  <si>
    <t xml:space="preserve">Publicación en el Periódico, de Proceso de Licitación Publica Nacional durante 2 Días, </t>
  </si>
  <si>
    <t>dia</t>
  </si>
  <si>
    <t xml:space="preserve">2.2.2.1.01 </t>
  </si>
  <si>
    <t>lsServiciosTecnicosProfesionales</t>
  </si>
  <si>
    <t>Pagos facilitadores externos</t>
  </si>
  <si>
    <t xml:space="preserve">Cheque </t>
  </si>
  <si>
    <t>2.2.8.7.06</t>
  </si>
  <si>
    <t>Sistemas de aire acondicionado, calefacción y de refrigeración industrial y comercial</t>
  </si>
  <si>
    <t>lsAireAcondicionado</t>
  </si>
  <si>
    <t>Condensador de 24,000 BTU, Refrigerante 22</t>
  </si>
  <si>
    <t>2.6.5.4.01</t>
  </si>
  <si>
    <t>Motor para Aire Condicionado Centralizado</t>
  </si>
  <si>
    <t>Útiles de cocina y comedor</t>
  </si>
  <si>
    <t>lsUtilesdeCocina</t>
  </si>
  <si>
    <t>Azucareras en Acero Inoxidable</t>
  </si>
  <si>
    <t>2.3.9.5.01</t>
  </si>
  <si>
    <t>Bandeja de guano o Madera artesanal 18x10 (rectangular)</t>
  </si>
  <si>
    <t>Docena de Platos hondo para Sopa, Blancos</t>
  </si>
  <si>
    <t>docena</t>
  </si>
  <si>
    <t>Docena de Platos llanos color blanco</t>
  </si>
  <si>
    <t>Docenas de Copas de Cristal para agua 10.7 oz</t>
  </si>
  <si>
    <t>Docenas de Copas de Cristal para agua bajitas</t>
  </si>
  <si>
    <t>Docenas de cucharitas para cafe</t>
  </si>
  <si>
    <t>Grecas Industriales de 4 litros</t>
  </si>
  <si>
    <t>Set de docenas de Tazas color blanco para cafe</t>
  </si>
  <si>
    <t>sets de Cuchillos, Tenedores y Cucharas (acero inoxidable)</t>
  </si>
  <si>
    <t>Termos para Cafe de 1.5 litros color negro</t>
  </si>
  <si>
    <t>Tetera para Té</t>
  </si>
  <si>
    <t>Útiles de escritorio, oficina, informática y de enseñanza</t>
  </si>
  <si>
    <t>lsUtilesdeOficina</t>
  </si>
  <si>
    <t xml:space="preserve">	Cubeta de acero inoxidable rodable</t>
  </si>
  <si>
    <t xml:space="preserve">2.3.9.2.01 </t>
  </si>
  <si>
    <t xml:space="preserve">	Zafacón de acero inoxidable con tapa y pedal</t>
  </si>
  <si>
    <t>(662) COLOR para impresora HP 3515</t>
  </si>
  <si>
    <t>(662) NEGRO para impresora HP 3515</t>
  </si>
  <si>
    <t>122XL (CH563HC) para impresora HP 2050 (PERSONAL)</t>
  </si>
  <si>
    <t>670 (CZ113AL) NEGRO para impresora HP AVANTAGE 4625</t>
  </si>
  <si>
    <t>670 (CZ114AL) AZUL para impresora HP AVANTAGE 4625</t>
  </si>
  <si>
    <t>670 (CZ115AL) MAGENTA para impresora HP AVANTAGE 4625</t>
  </si>
  <si>
    <t>670 (CZ116AL) AMARILLO para impresora HP AVANTAGE 4625</t>
  </si>
  <si>
    <t>74 NEGRO para impresora HP C4280</t>
  </si>
  <si>
    <t>75 COLOR para impresora HP C4280</t>
  </si>
  <si>
    <t>AL-100 TD para impresora SHARP AL-2030</t>
  </si>
  <si>
    <t>Archivo Acordeon</t>
  </si>
  <si>
    <t>Bandas de Gomas No. 18 (cajas)</t>
  </si>
  <si>
    <t>Bandejas para Escritorio</t>
  </si>
  <si>
    <t>Cajas de Clips (19MM) pequeño</t>
  </si>
  <si>
    <t>Cajas de Clips (32MM) Mediano</t>
  </si>
  <si>
    <t>Cajas de Clips (51MM) Grande</t>
  </si>
  <si>
    <t>Cajas de Felpas Azules</t>
  </si>
  <si>
    <t>Cajas de Lapiceros Azules</t>
  </si>
  <si>
    <t>Cajas Marcadores de Pizarra</t>
  </si>
  <si>
    <t>Carpetas para archivos</t>
  </si>
  <si>
    <t>Cartucho 122 Color para impresora HP2050 (Personal)</t>
  </si>
  <si>
    <t>Cartucho 122 Negro para impresora HP 2050 (Personal)</t>
  </si>
  <si>
    <t>Cartucho 662 color para impresora HP 3515</t>
  </si>
  <si>
    <t>Cartucho 662 Negro para impresora HP 3515</t>
  </si>
  <si>
    <t>Cartucho 670 (CZ113AL) Negro  para impresora HP AVANTAGE 4625</t>
  </si>
  <si>
    <t>Cartucho 670 (CZ114AL) Magenta para impresora HP AVANTAGE 4625</t>
  </si>
  <si>
    <t>Cartucho 670 (CZ115AL) Amarillo para impresora HP AVANTAGE 4625</t>
  </si>
  <si>
    <t>Cartucho 670 (CZ116AL) Cian para impresora HP AVANTAGE 4625</t>
  </si>
  <si>
    <t>Cartucho 74 Negro para impresora HP C4280</t>
  </si>
  <si>
    <t>Cartucho 75 Color para impresora HP C4280</t>
  </si>
  <si>
    <t>Cartucho 954 Amarillo para impresora OFFICEJET PRO8710</t>
  </si>
  <si>
    <t>Cartucho 954 Cian para impresora OFFICEJET PRO8710</t>
  </si>
  <si>
    <t>Cartucho 954 Magenta para impresora HP OFFICEJET PRO8710</t>
  </si>
  <si>
    <t>Cartucho 954 Negro para impresora HP OFFICEJET PRO8710</t>
  </si>
  <si>
    <t>Cartucho CN050A (951) CIAN para impresora HP OFFICEJET PRO8610</t>
  </si>
  <si>
    <t>Cartucho CN051 (951) Magenta para impresora HP OFFICEJET PRO8610</t>
  </si>
  <si>
    <t>Cartucho CN052A Amarillo para impresora HP OFFICEJET PRO8610</t>
  </si>
  <si>
    <t>Cartucho HP 60 Negro para impresora HP DESKJET D1660</t>
  </si>
  <si>
    <t>Cartuchos color Negro para Impresora HP Photosmart C4280</t>
  </si>
  <si>
    <t>CB435A (35A) para impresora Laserjet P1006</t>
  </si>
  <si>
    <t>CE285A (85A) para impresora HP P1102W</t>
  </si>
  <si>
    <t>CE310A para impresora HP CP1025NW</t>
  </si>
  <si>
    <t>CE505A (05A) para impresora HP P2055DM</t>
  </si>
  <si>
    <t>Cera para contar Red Star 1.1 oz</t>
  </si>
  <si>
    <t>CF226A (26A) para impresora HP MFP M426 FDW</t>
  </si>
  <si>
    <t>CF283A (83A) para impresora HP MFP M127 FN</t>
  </si>
  <si>
    <t>Cinta adhesiva 3/4</t>
  </si>
  <si>
    <t>Cinta para Calculadora electronica CIO Negra-Roja</t>
  </si>
  <si>
    <t>CL-511 COLOR para impresora CANON PIXMA MP230</t>
  </si>
  <si>
    <t>CL-513 XL COLOR para impresora CANON PIXMA MP230</t>
  </si>
  <si>
    <t>Clip porta Carnet</t>
  </si>
  <si>
    <t>Clips Mediano 33MM</t>
  </si>
  <si>
    <t>Clips Sujeta Papel Grande</t>
  </si>
  <si>
    <t xml:space="preserve">Clips Sujeta Papel Pequeño </t>
  </si>
  <si>
    <t>CN050A (951) CIAN AZUL para impresora HP OFFICEJET PRO8610</t>
  </si>
  <si>
    <t>CN051A (951) MAGENTA para impresora HP OFFICEJET PRO8610</t>
  </si>
  <si>
    <t>CN052A (952) AMARILLO para impresora HP OFFICEJET PRO8610</t>
  </si>
  <si>
    <t>Corrector Liquido  20ml</t>
  </si>
  <si>
    <t>Disco Duro externo de 2 Tera Bytes</t>
  </si>
  <si>
    <t>E260A11L para impresora LEXMARK E260DN</t>
  </si>
  <si>
    <t>Grapa Industrial Grande (cajas)</t>
  </si>
  <si>
    <t>Grapadoras de Metal</t>
  </si>
  <si>
    <t>Guillotina 15¨</t>
  </si>
  <si>
    <t>Lapiceros Azules</t>
  </si>
  <si>
    <t>Lapiceros color Azul (cajas)</t>
  </si>
  <si>
    <t>Lapiceros color negro (cajas)</t>
  </si>
  <si>
    <t>Lapiceros color rojo (cajas)</t>
  </si>
  <si>
    <t>Lápiz de carbon (docena)</t>
  </si>
  <si>
    <t>Memoria Micro SD de 64GB</t>
  </si>
  <si>
    <t>Memorias USB 8 GB</t>
  </si>
  <si>
    <t>Mural de Corcho, Marco Madera 24x35</t>
  </si>
  <si>
    <t>Notas de papel autoadhesivo, Post it 3x3</t>
  </si>
  <si>
    <t>Paquetes Post-it Banderitas, 5 Colores Hopax (Sing Here)</t>
  </si>
  <si>
    <t>PG-510 NEGRO para impresora CANON PIXMA MP230</t>
  </si>
  <si>
    <t>PG-512 XL NEGRO para impresora CANON PIXMA MP230</t>
  </si>
  <si>
    <t>Pizarras Blancas Laminadas 90x60 cm con Trípode</t>
  </si>
  <si>
    <t>Plásticos Protectores de Carnet</t>
  </si>
  <si>
    <t>Porta Clips</t>
  </si>
  <si>
    <t>Porta Lápiz de Metal</t>
  </si>
  <si>
    <t>Porta Revista de Metal</t>
  </si>
  <si>
    <t>Post it 3x3,  Varios Colores</t>
  </si>
  <si>
    <t>Post it Banderita</t>
  </si>
  <si>
    <t>Post it Grandes</t>
  </si>
  <si>
    <t>Post it Pequeño</t>
  </si>
  <si>
    <t>Q1338A (38A) para impresora LASERJET 4200 DTN</t>
  </si>
  <si>
    <t>Q2612AD (12A) para impresora HP LASERJET 1022</t>
  </si>
  <si>
    <t>Q5942A (42A) para impresora LASERJET 4250</t>
  </si>
  <si>
    <t>Reglas Plásticas 12¨</t>
  </si>
  <si>
    <t>Resaltador Amarillo Fluorescente</t>
  </si>
  <si>
    <t>Resaltador Fluorescente</t>
  </si>
  <si>
    <t>Router wifi</t>
  </si>
  <si>
    <t>Sacapuntas</t>
  </si>
  <si>
    <t>Sacapuntas Eléctrico</t>
  </si>
  <si>
    <t>Sello de Despachado (CUADRADO)</t>
  </si>
  <si>
    <t>Sello de Recibido (CUADRADO)</t>
  </si>
  <si>
    <t>Sellos Gomigrafos</t>
  </si>
  <si>
    <t>Separadores carpeta 8 1/2 x11</t>
  </si>
  <si>
    <t>Stick de Colle 35g (Pegamento)</t>
  </si>
  <si>
    <t>Tabla de Apoyo de Madera</t>
  </si>
  <si>
    <t>Tabla de apoyo/ Madera</t>
  </si>
  <si>
    <t>Tape 33-3M (un rollo)</t>
  </si>
  <si>
    <t>Tijeras de oficina</t>
  </si>
  <si>
    <t>Tinta para Sello color azul (docenas)</t>
  </si>
  <si>
    <t>Tinta para Sello color rojo</t>
  </si>
  <si>
    <t>Toner AR-310NT para impresora SHARP AR-M237</t>
  </si>
  <si>
    <t>Toner CB435A (35A) para impresora LASERJET P1006</t>
  </si>
  <si>
    <t>Toner CE285A (85A) para impresora HP P1102W</t>
  </si>
  <si>
    <t>Toner CE310A 126A para impresora HP CP1025NW</t>
  </si>
  <si>
    <t>Toner CE505A (05A) para impresora HP P2055DM</t>
  </si>
  <si>
    <t>Toner CF217A (17A) para impresora HP M102W</t>
  </si>
  <si>
    <t>Toner CF226A (26A) para impresora HP MFP M426 FDW</t>
  </si>
  <si>
    <t>Toner CF280A (80A) para impresora HP 400 M401 DNE</t>
  </si>
  <si>
    <t>Toner CF283A (83A) para impresora HP MFP M127 FN</t>
  </si>
  <si>
    <t>Toner E260A11L para impresora LEXMARK E260DN</t>
  </si>
  <si>
    <t>Toner HP CF217A 17A</t>
  </si>
  <si>
    <t>Toner para Impresora Xeroz 3220</t>
  </si>
  <si>
    <t>Toner Q1338A (38A) para impresora LASERJET 4200 DTN</t>
  </si>
  <si>
    <t>Toner Q2612AD (12A) para impresora HP LASERJET 1020</t>
  </si>
  <si>
    <t>Toner Q5942A (42A) para impresora LASERJET 4250</t>
  </si>
  <si>
    <t>Toner Q5945A (45A) para impresora HP 4345 MFP</t>
  </si>
  <si>
    <t>Toner T3520 para impresora TOSHIBA T3520</t>
  </si>
  <si>
    <t>Toner T4710U para impresora TOSHIBA SUPER G3</t>
  </si>
  <si>
    <t xml:space="preserve">Unidades de Sacagrapas </t>
  </si>
  <si>
    <t>Zafacón de Metal para escritorio</t>
  </si>
  <si>
    <t>Útiles menores médico-quirúrgicos</t>
  </si>
  <si>
    <t>lsUtilesMenoresMQ</t>
  </si>
  <si>
    <t>Aguja con hilo de seda 3/0</t>
  </si>
  <si>
    <t>2.3.9.3.01</t>
  </si>
  <si>
    <t>Aguja con Hilo de Seda 3/0</t>
  </si>
  <si>
    <t xml:space="preserve">2.3.9.3.01 </t>
  </si>
  <si>
    <t>Aguja corta 27G  1x100</t>
  </si>
  <si>
    <t>Aguja Corta 27G 1x100 (cajas)</t>
  </si>
  <si>
    <t>Aguja larga 27G  1x100</t>
  </si>
  <si>
    <t>Aguja Larga 27G 1x100 (cajas)</t>
  </si>
  <si>
    <t>Algodon en rollo (libra)</t>
  </si>
  <si>
    <t>Algodón en rollo (libra)</t>
  </si>
  <si>
    <t>Babero desechable</t>
  </si>
  <si>
    <t>Babero desechable 500/1</t>
  </si>
  <si>
    <t>Baja Lengua (1 caja)</t>
  </si>
  <si>
    <t>Baja lengua 100/1</t>
  </si>
  <si>
    <t>Banda de Celuloide 1x100</t>
  </si>
  <si>
    <t>Espejo con mango</t>
  </si>
  <si>
    <t>Fresa de pulido de Resina dorada (larga)</t>
  </si>
  <si>
    <t>Fresa económica 2200F</t>
  </si>
  <si>
    <t>Fresa Económica 2200F</t>
  </si>
  <si>
    <t>Fresa redonda 1012</t>
  </si>
  <si>
    <t>Fresa Redonda 1012</t>
  </si>
  <si>
    <t>Fresa redonda 1014</t>
  </si>
  <si>
    <t>Fresa Redonda 1014</t>
  </si>
  <si>
    <t>Fresa tipo Schufu</t>
  </si>
  <si>
    <t>Gasa 2'x 2'/4 No esterelizada 200/1 (paquetes)</t>
  </si>
  <si>
    <t>Gasa 2'x 2'/4 no esterilizada 200/1 (paquetes)</t>
  </si>
  <si>
    <t>Gorro Azul de Cirugia 100/1</t>
  </si>
  <si>
    <t>Guantes L</t>
  </si>
  <si>
    <t>Guantes L (cajas)</t>
  </si>
  <si>
    <t>Guantes M</t>
  </si>
  <si>
    <t>Guantes M (cajas)</t>
  </si>
  <si>
    <t>Guantes S</t>
  </si>
  <si>
    <t>Guantes S (cajas)</t>
  </si>
  <si>
    <t>Instrumento de obturación plástica</t>
  </si>
  <si>
    <t>Jeringa porta Carpule</t>
  </si>
  <si>
    <t>Kits de Resina</t>
  </si>
  <si>
    <t>Mascarilla lisa rectangular azul 1x50</t>
  </si>
  <si>
    <t>Mascarilla Lisa Rectangular Azul 1x50</t>
  </si>
  <si>
    <t>Papel Articular</t>
  </si>
  <si>
    <t>Turbina</t>
  </si>
  <si>
    <t>lsViaticosDP</t>
  </si>
  <si>
    <t xml:space="preserve">Viáticos Chofer </t>
  </si>
  <si>
    <t>2.2.3.1.01</t>
  </si>
  <si>
    <t>Viáticos Director/a</t>
  </si>
  <si>
    <t>Viáticos Tecnicos/Profesionales</t>
  </si>
  <si>
    <t>Viáticos Encargados/Coordinadores</t>
  </si>
  <si>
    <t>lsEquiposTransporte</t>
  </si>
  <si>
    <t>Unidad</t>
  </si>
  <si>
    <t>2.6.4.1.01</t>
  </si>
  <si>
    <t>2.6.4.2.01</t>
  </si>
  <si>
    <t>2.6.4.8.01</t>
  </si>
  <si>
    <t xml:space="preserve">Neonatologia </t>
  </si>
  <si>
    <t xml:space="preserve">Estadisitica - Ginecolgia </t>
  </si>
  <si>
    <t xml:space="preserve">Pediatria </t>
  </si>
  <si>
    <t xml:space="preserve">Ginecologia - Estadistica  </t>
  </si>
  <si>
    <t xml:space="preserve">Epidemiologia, Estadistica </t>
  </si>
  <si>
    <t xml:space="preserve">Ginecologia </t>
  </si>
  <si>
    <t xml:space="preserve">materno - neonatal </t>
  </si>
  <si>
    <t xml:space="preserve">Calidad de los servicos y Ginecologia </t>
  </si>
  <si>
    <t xml:space="preserve">Ginecolgia </t>
  </si>
  <si>
    <t xml:space="preserve">Emergencia, pediatria y genecologia </t>
  </si>
  <si>
    <t xml:space="preserve">Emergencia y desastres </t>
  </si>
  <si>
    <t xml:space="preserve">Unidad de hemodialisis </t>
  </si>
  <si>
    <t xml:space="preserve">Nutricion </t>
  </si>
  <si>
    <t xml:space="preserve">Epidemiologia </t>
  </si>
  <si>
    <t xml:space="preserve">Hosteleria </t>
  </si>
  <si>
    <t xml:space="preserve">Subdireccion </t>
  </si>
  <si>
    <t xml:space="preserve">Auditoria Medica </t>
  </si>
  <si>
    <t xml:space="preserve">Calidad institucional </t>
  </si>
  <si>
    <t xml:space="preserve">Banco de Sangre </t>
  </si>
  <si>
    <t>Auditoria Medica -Calidad de los Servicios de Salud</t>
  </si>
  <si>
    <t>Cirugia - Calidad de los servicios de salud</t>
  </si>
  <si>
    <t xml:space="preserve">Epidemiologia - calidad de los servicios de salud </t>
  </si>
  <si>
    <t>Epiemiologia - Calidad de los Servicios de Salud</t>
  </si>
  <si>
    <t xml:space="preserve">Hospital Provincial Dr. Angel Contreras </t>
  </si>
  <si>
    <t>Departamento de Planificación y Desarrollo</t>
  </si>
  <si>
    <t>Plan Operativo Anual 2026</t>
  </si>
  <si>
    <t>Tel 829-243-5101</t>
  </si>
  <si>
    <t>RNC: 430-130-516</t>
  </si>
  <si>
    <t xml:space="preserve">www.hospitalangelcontreras.gob.do </t>
  </si>
  <si>
    <t xml:space="preserve">C/ El Desvió de Máquinas Pesadas, Cara Linda, Monte Plata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</si>
</sst>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0"/>
      <name val="Arial"/>
      <family val="2"/>
    </font>
    <font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1"/>
      <name val="Times New Roman"/>
      <family val="1"/>
    </font>
    <font>
      <sz val="11"/>
      <name val="Calibri"/>
      <family val="2"/>
      <scheme val="minor"/>
    </font>
    <font>
      <sz val="11"/>
      <color theme="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0"/>
      <color theme="1"/>
      <name val="Tw Cen MT"/>
      <family val="2"/>
    </font>
    <font>
      <sz val="10"/>
      <name val="Tw Cen MT"/>
      <family val="2"/>
    </font>
    <font>
      <sz val="8"/>
      <name val="Arial"/>
      <family val="2"/>
    </font>
    <font>
      <sz val="10"/>
      <color rgb="FF000000"/>
      <name val="Calibri"/>
      <family val="2"/>
      <charset val="1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4"/>
      <color rgb="FF548DD4"/>
      <name val="Calibri"/>
      <family val="2"/>
    </font>
    <font>
      <sz val="24"/>
      <name val="Calibri"/>
      <family val="2"/>
      <scheme val="minor"/>
    </font>
    <font>
      <b/>
      <sz val="2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49B17B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  <bgColor rgb="FFDCE6F1"/>
      </patternFill>
    </fill>
    <fill>
      <patternFill patternType="solid">
        <fgColor rgb="FF66FF33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3" tint="0.39991454817346722"/>
      </right>
      <top/>
      <bottom/>
      <diagonal/>
    </border>
    <border>
      <left style="thin">
        <color theme="3" tint="0.39991454817346722"/>
      </left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/>
      <bottom/>
      <diagonal/>
    </border>
    <border>
      <left style="thin">
        <color theme="3" tint="0.39991454817346722"/>
      </left>
      <right style="thin">
        <color theme="3" tint="0.39991454817346722"/>
      </right>
      <top/>
      <bottom/>
      <diagonal/>
    </border>
    <border>
      <left style="thin">
        <color theme="3" tint="0.39994506668294322"/>
      </left>
      <right style="thin">
        <color theme="3" tint="0.39994506668294322"/>
      </right>
      <top/>
      <bottom style="thin">
        <color theme="3" tint="0.39994506668294322"/>
      </bottom>
      <diagonal/>
    </border>
    <border>
      <left/>
      <right/>
      <top/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1454817346722"/>
      </left>
      <right style="thin">
        <color theme="3" tint="0.39991454817346722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3" tint="0.39991454817346722"/>
      </left>
      <right/>
      <top/>
      <bottom style="thin">
        <color theme="3" tint="0.39991454817346722"/>
      </bottom>
      <diagonal/>
    </border>
    <border>
      <left style="thin">
        <color theme="3" tint="0.39994506668294322"/>
      </left>
      <right style="thin">
        <color theme="3" tint="0.39994506668294322"/>
      </right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3" tint="0.39994506668294322"/>
      </right>
      <top/>
      <bottom style="thin">
        <color theme="3" tint="0.39994506668294322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43" fontId="4" fillId="0" borderId="0"/>
    <xf numFmtId="0" fontId="4" fillId="0" borderId="0"/>
    <xf numFmtId="0" fontId="4" fillId="0" borderId="0"/>
    <xf numFmtId="0" fontId="3" fillId="0" borderId="0"/>
    <xf numFmtId="43" fontId="3" fillId="0" borderId="0"/>
    <xf numFmtId="0" fontId="4" fillId="0" borderId="0"/>
    <xf numFmtId="43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95">
    <xf numFmtId="0" fontId="0" fillId="0" borderId="0" xfId="0"/>
    <xf numFmtId="0" fontId="5" fillId="4" borderId="2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center" vertical="center" wrapText="1"/>
    </xf>
    <xf numFmtId="0" fontId="5" fillId="6" borderId="4" xfId="0" applyFont="1" applyFill="1" applyBorder="1"/>
    <xf numFmtId="0" fontId="6" fillId="6" borderId="4" xfId="0" applyFont="1" applyFill="1" applyBorder="1"/>
    <xf numFmtId="0" fontId="6" fillId="2" borderId="4" xfId="0" applyFont="1" applyFill="1" applyBorder="1"/>
    <xf numFmtId="0" fontId="6" fillId="2" borderId="4" xfId="0" applyFont="1" applyFill="1" applyBorder="1" applyAlignment="1">
      <alignment horizontal="left"/>
    </xf>
    <xf numFmtId="0" fontId="5" fillId="7" borderId="5" xfId="0" applyFont="1" applyFill="1" applyBorder="1"/>
    <xf numFmtId="0" fontId="6" fillId="7" borderId="5" xfId="0" applyFont="1" applyFill="1" applyBorder="1"/>
    <xf numFmtId="0" fontId="5" fillId="8" borderId="5" xfId="0" applyFont="1" applyFill="1" applyBorder="1" applyAlignment="1" applyProtection="1">
      <alignment horizontal="right" vertical="center"/>
      <protection locked="0"/>
    </xf>
    <xf numFmtId="0" fontId="6" fillId="0" borderId="0" xfId="0" applyFont="1"/>
    <xf numFmtId="0" fontId="5" fillId="10" borderId="2" xfId="0" applyFont="1" applyFill="1" applyBorder="1" applyProtection="1">
      <protection locked="0"/>
    </xf>
    <xf numFmtId="0" fontId="8" fillId="9" borderId="0" xfId="0" applyFont="1" applyFill="1"/>
    <xf numFmtId="0" fontId="9" fillId="9" borderId="0" xfId="0" applyFont="1" applyFill="1"/>
    <xf numFmtId="0" fontId="5" fillId="8" borderId="10" xfId="0" applyFont="1" applyFill="1" applyBorder="1" applyAlignment="1" applyProtection="1">
      <alignment horizontal="center" vertical="center" wrapText="1"/>
      <protection locked="0"/>
    </xf>
    <xf numFmtId="3" fontId="5" fillId="6" borderId="4" xfId="0" applyNumberFormat="1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3" fontId="6" fillId="2" borderId="4" xfId="0" applyNumberFormat="1" applyFont="1" applyFill="1" applyBorder="1" applyAlignment="1" applyProtection="1">
      <alignment horizontal="center"/>
      <protection locked="0"/>
    </xf>
    <xf numFmtId="3" fontId="6" fillId="2" borderId="13" xfId="0" applyNumberFormat="1" applyFont="1" applyFill="1" applyBorder="1" applyAlignment="1" applyProtection="1">
      <alignment horizontal="center"/>
      <protection locked="0"/>
    </xf>
    <xf numFmtId="0" fontId="5" fillId="9" borderId="11" xfId="0" applyFont="1" applyFill="1" applyBorder="1" applyAlignment="1" applyProtection="1">
      <alignment horizontal="center"/>
      <protection locked="0"/>
    </xf>
    <xf numFmtId="0" fontId="6" fillId="9" borderId="2" xfId="0" applyFont="1" applyFill="1" applyBorder="1" applyAlignment="1">
      <alignment horizontal="right"/>
    </xf>
    <xf numFmtId="0" fontId="6" fillId="9" borderId="12" xfId="0" applyFont="1" applyFill="1" applyBorder="1" applyAlignment="1">
      <alignment horizontal="right"/>
    </xf>
    <xf numFmtId="0" fontId="6" fillId="2" borderId="4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7" fillId="0" borderId="0" xfId="0" applyFont="1"/>
    <xf numFmtId="0" fontId="12" fillId="0" borderId="0" xfId="0" applyFont="1"/>
    <xf numFmtId="0" fontId="13" fillId="0" borderId="0" xfId="0" applyFont="1"/>
    <xf numFmtId="0" fontId="5" fillId="0" borderId="0" xfId="0" applyFont="1"/>
    <xf numFmtId="0" fontId="5" fillId="0" borderId="0" xfId="0" applyFont="1" applyProtection="1">
      <protection locked="0"/>
    </xf>
    <xf numFmtId="0" fontId="5" fillId="0" borderId="0" xfId="0" applyFont="1" applyAlignment="1">
      <alignment horizontal="left" indent="15"/>
    </xf>
    <xf numFmtId="49" fontId="14" fillId="14" borderId="9" xfId="4" applyNumberFormat="1" applyFont="1" applyFill="1" applyBorder="1" applyAlignment="1">
      <alignment horizontal="left" vertical="center" wrapText="1"/>
    </xf>
    <xf numFmtId="49" fontId="14" fillId="14" borderId="9" xfId="4" applyNumberFormat="1" applyFont="1" applyFill="1" applyBorder="1" applyAlignment="1">
      <alignment horizontal="center" vertical="center" wrapText="1"/>
    </xf>
    <xf numFmtId="49" fontId="14" fillId="14" borderId="8" xfId="4" applyNumberFormat="1" applyFont="1" applyFill="1" applyBorder="1" applyAlignment="1">
      <alignment horizontal="center" vertical="center" wrapText="1"/>
    </xf>
    <xf numFmtId="0" fontId="15" fillId="0" borderId="9" xfId="4" applyFont="1" applyBorder="1" applyAlignment="1">
      <alignment horizontal="center" vertical="center" wrapText="1"/>
    </xf>
    <xf numFmtId="0" fontId="3" fillId="0" borderId="0" xfId="4" applyAlignment="1">
      <alignment horizontal="center" vertical="center" wrapText="1"/>
    </xf>
    <xf numFmtId="15" fontId="16" fillId="0" borderId="9" xfId="4" applyNumberFormat="1" applyFont="1" applyBorder="1" applyAlignment="1">
      <alignment horizontal="left" vertical="center" wrapText="1"/>
    </xf>
    <xf numFmtId="49" fontId="16" fillId="0" borderId="9" xfId="4" applyNumberFormat="1" applyFont="1" applyBorder="1" applyAlignment="1">
      <alignment horizontal="left" vertical="center" wrapText="1"/>
    </xf>
    <xf numFmtId="49" fontId="16" fillId="0" borderId="9" xfId="4" applyNumberFormat="1" applyFont="1" applyBorder="1" applyAlignment="1">
      <alignment horizontal="center" vertical="center" wrapText="1"/>
    </xf>
    <xf numFmtId="43" fontId="16" fillId="0" borderId="8" xfId="5" applyFont="1" applyBorder="1" applyAlignment="1">
      <alignment horizontal="right" vertical="center" wrapText="1"/>
    </xf>
    <xf numFmtId="0" fontId="15" fillId="0" borderId="9" xfId="4" applyFont="1" applyBorder="1" applyAlignment="1">
      <alignment horizontal="left" vertical="center" wrapText="1"/>
    </xf>
    <xf numFmtId="0" fontId="3" fillId="0" borderId="0" xfId="4" applyAlignment="1">
      <alignment vertical="center" wrapText="1"/>
    </xf>
    <xf numFmtId="49" fontId="16" fillId="15" borderId="9" xfId="4" applyNumberFormat="1" applyFont="1" applyFill="1" applyBorder="1" applyAlignment="1">
      <alignment horizontal="left" vertical="center" wrapText="1"/>
    </xf>
    <xf numFmtId="49" fontId="16" fillId="15" borderId="9" xfId="4" applyNumberFormat="1" applyFont="1" applyFill="1" applyBorder="1" applyAlignment="1">
      <alignment horizontal="center" vertical="center" wrapText="1"/>
    </xf>
    <xf numFmtId="43" fontId="16" fillId="15" borderId="8" xfId="5" applyFont="1" applyFill="1" applyBorder="1" applyAlignment="1">
      <alignment horizontal="right" vertical="center" wrapText="1"/>
    </xf>
    <xf numFmtId="0" fontId="15" fillId="15" borderId="9" xfId="4" applyFont="1" applyFill="1" applyBorder="1" applyAlignment="1">
      <alignment vertical="center" wrapText="1"/>
    </xf>
    <xf numFmtId="15" fontId="16" fillId="16" borderId="9" xfId="4" applyNumberFormat="1" applyFont="1" applyFill="1" applyBorder="1" applyAlignment="1">
      <alignment horizontal="left" vertical="center" wrapText="1"/>
    </xf>
    <xf numFmtId="49" fontId="16" fillId="16" borderId="9" xfId="4" applyNumberFormat="1" applyFont="1" applyFill="1" applyBorder="1" applyAlignment="1">
      <alignment horizontal="left" vertical="center" wrapText="1"/>
    </xf>
    <xf numFmtId="49" fontId="16" fillId="16" borderId="9" xfId="4" applyNumberFormat="1" applyFont="1" applyFill="1" applyBorder="1" applyAlignment="1">
      <alignment horizontal="center" vertical="center" wrapText="1"/>
    </xf>
    <xf numFmtId="43" fontId="16" fillId="16" borderId="8" xfId="5" applyFont="1" applyFill="1" applyBorder="1" applyAlignment="1">
      <alignment horizontal="right" vertical="center" wrapText="1"/>
    </xf>
    <xf numFmtId="0" fontId="15" fillId="16" borderId="9" xfId="4" applyFont="1" applyFill="1" applyBorder="1" applyAlignment="1">
      <alignment vertical="center" wrapText="1"/>
    </xf>
    <xf numFmtId="15" fontId="16" fillId="12" borderId="9" xfId="4" applyNumberFormat="1" applyFont="1" applyFill="1" applyBorder="1" applyAlignment="1">
      <alignment horizontal="left" vertical="center" wrapText="1"/>
    </xf>
    <xf numFmtId="49" fontId="16" fillId="12" borderId="9" xfId="4" applyNumberFormat="1" applyFont="1" applyFill="1" applyBorder="1" applyAlignment="1">
      <alignment horizontal="left" vertical="center" wrapText="1"/>
    </xf>
    <xf numFmtId="49" fontId="16" fillId="12" borderId="9" xfId="4" applyNumberFormat="1" applyFont="1" applyFill="1" applyBorder="1" applyAlignment="1">
      <alignment horizontal="center" vertical="center" wrapText="1"/>
    </xf>
    <xf numFmtId="43" fontId="16" fillId="12" borderId="8" xfId="5" applyFont="1" applyFill="1" applyBorder="1" applyAlignment="1">
      <alignment horizontal="right" vertical="center" wrapText="1"/>
    </xf>
    <xf numFmtId="0" fontId="15" fillId="12" borderId="9" xfId="4" applyFont="1" applyFill="1" applyBorder="1" applyAlignment="1">
      <alignment horizontal="left" vertical="center" wrapText="1"/>
    </xf>
    <xf numFmtId="15" fontId="16" fillId="17" borderId="9" xfId="4" applyNumberFormat="1" applyFont="1" applyFill="1" applyBorder="1" applyAlignment="1">
      <alignment horizontal="left" vertical="center" wrapText="1"/>
    </xf>
    <xf numFmtId="49" fontId="16" fillId="17" borderId="9" xfId="4" applyNumberFormat="1" applyFont="1" applyFill="1" applyBorder="1" applyAlignment="1">
      <alignment horizontal="left" vertical="center" wrapText="1"/>
    </xf>
    <xf numFmtId="49" fontId="16" fillId="17" borderId="9" xfId="4" applyNumberFormat="1" applyFont="1" applyFill="1" applyBorder="1" applyAlignment="1">
      <alignment horizontal="center" vertical="center" wrapText="1"/>
    </xf>
    <xf numFmtId="43" fontId="16" fillId="17" borderId="8" xfId="5" applyFont="1" applyFill="1" applyBorder="1" applyAlignment="1">
      <alignment horizontal="right" vertical="center" wrapText="1"/>
    </xf>
    <xf numFmtId="0" fontId="15" fillId="17" borderId="9" xfId="4" applyFont="1" applyFill="1" applyBorder="1" applyAlignment="1">
      <alignment vertical="center" wrapText="1"/>
    </xf>
    <xf numFmtId="15" fontId="16" fillId="18" borderId="9" xfId="4" applyNumberFormat="1" applyFont="1" applyFill="1" applyBorder="1" applyAlignment="1">
      <alignment horizontal="left" vertical="center" wrapText="1"/>
    </xf>
    <xf numFmtId="49" fontId="16" fillId="18" borderId="9" xfId="4" applyNumberFormat="1" applyFont="1" applyFill="1" applyBorder="1" applyAlignment="1">
      <alignment horizontal="left" vertical="center" wrapText="1"/>
    </xf>
    <xf numFmtId="49" fontId="16" fillId="18" borderId="9" xfId="4" applyNumberFormat="1" applyFont="1" applyFill="1" applyBorder="1" applyAlignment="1">
      <alignment horizontal="center" vertical="center" wrapText="1"/>
    </xf>
    <xf numFmtId="43" fontId="16" fillId="18" borderId="8" xfId="5" applyFont="1" applyFill="1" applyBorder="1" applyAlignment="1">
      <alignment horizontal="right" vertical="center" wrapText="1"/>
    </xf>
    <xf numFmtId="0" fontId="15" fillId="18" borderId="9" xfId="4" applyFont="1" applyFill="1" applyBorder="1" applyAlignment="1">
      <alignment horizontal="left" vertical="center" wrapText="1"/>
    </xf>
    <xf numFmtId="15" fontId="16" fillId="19" borderId="9" xfId="4" applyNumberFormat="1" applyFont="1" applyFill="1" applyBorder="1" applyAlignment="1">
      <alignment horizontal="left" vertical="center" wrapText="1"/>
    </xf>
    <xf numFmtId="49" fontId="16" fillId="19" borderId="9" xfId="4" applyNumberFormat="1" applyFont="1" applyFill="1" applyBorder="1" applyAlignment="1">
      <alignment horizontal="left" vertical="center" wrapText="1"/>
    </xf>
    <xf numFmtId="49" fontId="16" fillId="19" borderId="9" xfId="4" applyNumberFormat="1" applyFont="1" applyFill="1" applyBorder="1" applyAlignment="1">
      <alignment horizontal="center" vertical="center" wrapText="1"/>
    </xf>
    <xf numFmtId="43" fontId="16" fillId="19" borderId="8" xfId="5" applyFont="1" applyFill="1" applyBorder="1" applyAlignment="1">
      <alignment horizontal="right" vertical="center" wrapText="1"/>
    </xf>
    <xf numFmtId="0" fontId="15" fillId="19" borderId="9" xfId="4" applyFont="1" applyFill="1" applyBorder="1" applyAlignment="1">
      <alignment horizontal="left" vertical="center" wrapText="1"/>
    </xf>
    <xf numFmtId="15" fontId="16" fillId="20" borderId="9" xfId="4" applyNumberFormat="1" applyFont="1" applyFill="1" applyBorder="1" applyAlignment="1">
      <alignment horizontal="left" vertical="center" wrapText="1"/>
    </xf>
    <xf numFmtId="49" fontId="16" fillId="20" borderId="9" xfId="4" applyNumberFormat="1" applyFont="1" applyFill="1" applyBorder="1" applyAlignment="1">
      <alignment horizontal="left" vertical="center" wrapText="1"/>
    </xf>
    <xf numFmtId="49" fontId="16" fillId="20" borderId="9" xfId="4" applyNumberFormat="1" applyFont="1" applyFill="1" applyBorder="1" applyAlignment="1">
      <alignment horizontal="center" vertical="center" wrapText="1"/>
    </xf>
    <xf numFmtId="43" fontId="16" fillId="20" borderId="8" xfId="5" applyFont="1" applyFill="1" applyBorder="1" applyAlignment="1">
      <alignment horizontal="right" vertical="center" wrapText="1"/>
    </xf>
    <xf numFmtId="0" fontId="15" fillId="20" borderId="9" xfId="4" applyFont="1" applyFill="1" applyBorder="1" applyAlignment="1">
      <alignment horizontal="left" vertical="center" wrapText="1"/>
    </xf>
    <xf numFmtId="0" fontId="15" fillId="0" borderId="9" xfId="4" applyFont="1" applyBorder="1" applyAlignment="1">
      <alignment vertical="center" wrapText="1"/>
    </xf>
    <xf numFmtId="15" fontId="16" fillId="21" borderId="9" xfId="4" applyNumberFormat="1" applyFont="1" applyFill="1" applyBorder="1" applyAlignment="1">
      <alignment horizontal="left" vertical="center" wrapText="1"/>
    </xf>
    <xf numFmtId="49" fontId="16" fillId="21" borderId="9" xfId="4" applyNumberFormat="1" applyFont="1" applyFill="1" applyBorder="1" applyAlignment="1">
      <alignment horizontal="left" vertical="center" wrapText="1"/>
    </xf>
    <xf numFmtId="49" fontId="16" fillId="21" borderId="9" xfId="4" applyNumberFormat="1" applyFont="1" applyFill="1" applyBorder="1" applyAlignment="1">
      <alignment horizontal="center" vertical="center" wrapText="1"/>
    </xf>
    <xf numFmtId="43" fontId="16" fillId="21" borderId="8" xfId="5" applyFont="1" applyFill="1" applyBorder="1" applyAlignment="1">
      <alignment horizontal="right" vertical="center" wrapText="1"/>
    </xf>
    <xf numFmtId="0" fontId="15" fillId="21" borderId="9" xfId="4" applyFont="1" applyFill="1" applyBorder="1" applyAlignment="1">
      <alignment vertical="center" wrapText="1"/>
    </xf>
    <xf numFmtId="0" fontId="15" fillId="21" borderId="9" xfId="4" applyFont="1" applyFill="1" applyBorder="1" applyAlignment="1">
      <alignment horizontal="left" vertical="center" wrapText="1"/>
    </xf>
    <xf numFmtId="0" fontId="15" fillId="0" borderId="9" xfId="4" applyFont="1" applyBorder="1"/>
    <xf numFmtId="15" fontId="16" fillId="22" borderId="9" xfId="4" applyNumberFormat="1" applyFont="1" applyFill="1" applyBorder="1" applyAlignment="1">
      <alignment horizontal="left" vertical="center" wrapText="1"/>
    </xf>
    <xf numFmtId="49" fontId="16" fillId="22" borderId="9" xfId="4" applyNumberFormat="1" applyFont="1" applyFill="1" applyBorder="1" applyAlignment="1">
      <alignment horizontal="left" vertical="center" wrapText="1"/>
    </xf>
    <xf numFmtId="49" fontId="16" fillId="22" borderId="9" xfId="4" applyNumberFormat="1" applyFont="1" applyFill="1" applyBorder="1" applyAlignment="1">
      <alignment horizontal="center" vertical="center" wrapText="1"/>
    </xf>
    <xf numFmtId="43" fontId="16" fillId="22" borderId="8" xfId="5" applyFont="1" applyFill="1" applyBorder="1" applyAlignment="1">
      <alignment horizontal="right" vertical="center" wrapText="1"/>
    </xf>
    <xf numFmtId="0" fontId="15" fillId="22" borderId="9" xfId="4" applyFont="1" applyFill="1" applyBorder="1" applyAlignment="1">
      <alignment vertical="center" wrapText="1"/>
    </xf>
    <xf numFmtId="49" fontId="16" fillId="23" borderId="9" xfId="4" applyNumberFormat="1" applyFont="1" applyFill="1" applyBorder="1" applyAlignment="1">
      <alignment horizontal="left" vertical="center" wrapText="1"/>
    </xf>
    <xf numFmtId="49" fontId="16" fillId="23" borderId="9" xfId="4" applyNumberFormat="1" applyFont="1" applyFill="1" applyBorder="1" applyAlignment="1">
      <alignment horizontal="center" vertical="center" wrapText="1"/>
    </xf>
    <xf numFmtId="43" fontId="16" fillId="23" borderId="8" xfId="5" applyFont="1" applyFill="1" applyBorder="1" applyAlignment="1">
      <alignment horizontal="right" vertical="center" wrapText="1"/>
    </xf>
    <xf numFmtId="0" fontId="15" fillId="23" borderId="9" xfId="4" applyFont="1" applyFill="1" applyBorder="1" applyAlignment="1">
      <alignment horizontal="left" vertical="center" wrapText="1"/>
    </xf>
    <xf numFmtId="15" fontId="16" fillId="24" borderId="9" xfId="4" applyNumberFormat="1" applyFont="1" applyFill="1" applyBorder="1" applyAlignment="1">
      <alignment horizontal="left" vertical="center" wrapText="1"/>
    </xf>
    <xf numFmtId="49" fontId="16" fillId="24" borderId="9" xfId="4" applyNumberFormat="1" applyFont="1" applyFill="1" applyBorder="1" applyAlignment="1">
      <alignment horizontal="left" vertical="center" wrapText="1"/>
    </xf>
    <xf numFmtId="49" fontId="16" fillId="24" borderId="9" xfId="4" applyNumberFormat="1" applyFont="1" applyFill="1" applyBorder="1" applyAlignment="1">
      <alignment horizontal="center" vertical="center" wrapText="1"/>
    </xf>
    <xf numFmtId="43" fontId="16" fillId="24" borderId="8" xfId="5" applyFont="1" applyFill="1" applyBorder="1" applyAlignment="1">
      <alignment horizontal="right" vertical="center" wrapText="1"/>
    </xf>
    <xf numFmtId="0" fontId="15" fillId="24" borderId="9" xfId="4" applyFont="1" applyFill="1" applyBorder="1" applyAlignment="1">
      <alignment horizontal="left" vertical="center" wrapText="1"/>
    </xf>
    <xf numFmtId="15" fontId="16" fillId="24" borderId="9" xfId="4" applyNumberFormat="1" applyFont="1" applyFill="1" applyBorder="1" applyAlignment="1">
      <alignment horizontal="center" vertical="center" wrapText="1"/>
    </xf>
    <xf numFmtId="49" fontId="16" fillId="25" borderId="9" xfId="4" applyNumberFormat="1" applyFont="1" applyFill="1" applyBorder="1" applyAlignment="1">
      <alignment horizontal="left" vertical="center" wrapText="1"/>
    </xf>
    <xf numFmtId="49" fontId="16" fillId="25" borderId="9" xfId="4" applyNumberFormat="1" applyFont="1" applyFill="1" applyBorder="1" applyAlignment="1">
      <alignment horizontal="center" vertical="center" wrapText="1"/>
    </xf>
    <xf numFmtId="43" fontId="16" fillId="25" borderId="8" xfId="5" applyFont="1" applyFill="1" applyBorder="1" applyAlignment="1">
      <alignment horizontal="right" vertical="center" wrapText="1"/>
    </xf>
    <xf numFmtId="0" fontId="15" fillId="25" borderId="9" xfId="4" applyFont="1" applyFill="1" applyBorder="1" applyAlignment="1">
      <alignment horizontal="left" vertical="center" wrapText="1"/>
    </xf>
    <xf numFmtId="15" fontId="16" fillId="26" borderId="9" xfId="4" applyNumberFormat="1" applyFont="1" applyFill="1" applyBorder="1" applyAlignment="1">
      <alignment horizontal="left" vertical="center" wrapText="1"/>
    </xf>
    <xf numFmtId="49" fontId="16" fillId="26" borderId="9" xfId="4" applyNumberFormat="1" applyFont="1" applyFill="1" applyBorder="1" applyAlignment="1">
      <alignment horizontal="left" vertical="center" wrapText="1"/>
    </xf>
    <xf numFmtId="49" fontId="16" fillId="26" borderId="9" xfId="4" applyNumberFormat="1" applyFont="1" applyFill="1" applyBorder="1" applyAlignment="1">
      <alignment horizontal="center" vertical="center" wrapText="1"/>
    </xf>
    <xf numFmtId="43" fontId="16" fillId="26" borderId="8" xfId="5" applyFont="1" applyFill="1" applyBorder="1" applyAlignment="1">
      <alignment horizontal="right" vertical="center" wrapText="1"/>
    </xf>
    <xf numFmtId="0" fontId="15" fillId="26" borderId="9" xfId="4" applyFont="1" applyFill="1" applyBorder="1" applyAlignment="1">
      <alignment horizontal="left" vertical="center" wrapText="1"/>
    </xf>
    <xf numFmtId="15" fontId="16" fillId="27" borderId="9" xfId="4" applyNumberFormat="1" applyFont="1" applyFill="1" applyBorder="1" applyAlignment="1">
      <alignment horizontal="left" vertical="center" wrapText="1"/>
    </xf>
    <xf numFmtId="49" fontId="16" fillId="27" borderId="9" xfId="4" applyNumberFormat="1" applyFont="1" applyFill="1" applyBorder="1" applyAlignment="1">
      <alignment horizontal="left" vertical="center" wrapText="1"/>
    </xf>
    <xf numFmtId="49" fontId="16" fillId="27" borderId="9" xfId="4" applyNumberFormat="1" applyFont="1" applyFill="1" applyBorder="1" applyAlignment="1">
      <alignment horizontal="center" vertical="center" wrapText="1"/>
    </xf>
    <xf numFmtId="43" fontId="16" fillId="27" borderId="8" xfId="5" applyFont="1" applyFill="1" applyBorder="1" applyAlignment="1">
      <alignment horizontal="right" vertical="center" wrapText="1"/>
    </xf>
    <xf numFmtId="0" fontId="15" fillId="27" borderId="9" xfId="4" applyFont="1" applyFill="1" applyBorder="1" applyAlignment="1">
      <alignment horizontal="left" vertical="center" wrapText="1"/>
    </xf>
    <xf numFmtId="49" fontId="17" fillId="27" borderId="9" xfId="4" applyNumberFormat="1" applyFont="1" applyFill="1" applyBorder="1" applyAlignment="1">
      <alignment horizontal="center" vertical="center" wrapText="1"/>
    </xf>
    <xf numFmtId="43" fontId="17" fillId="27" borderId="8" xfId="5" applyFont="1" applyFill="1" applyBorder="1" applyAlignment="1">
      <alignment horizontal="right" vertical="center" wrapText="1"/>
    </xf>
    <xf numFmtId="0" fontId="17" fillId="27" borderId="9" xfId="4" applyFont="1" applyFill="1" applyBorder="1" applyAlignment="1">
      <alignment horizontal="left" vertical="center" wrapText="1"/>
    </xf>
    <xf numFmtId="15" fontId="16" fillId="28" borderId="9" xfId="4" applyNumberFormat="1" applyFont="1" applyFill="1" applyBorder="1" applyAlignment="1">
      <alignment horizontal="left" vertical="center" wrapText="1"/>
    </xf>
    <xf numFmtId="49" fontId="16" fillId="28" borderId="9" xfId="4" applyNumberFormat="1" applyFont="1" applyFill="1" applyBorder="1" applyAlignment="1">
      <alignment horizontal="left" vertical="center" wrapText="1"/>
    </xf>
    <xf numFmtId="49" fontId="16" fillId="28" borderId="9" xfId="4" applyNumberFormat="1" applyFont="1" applyFill="1" applyBorder="1" applyAlignment="1">
      <alignment horizontal="center" vertical="center" wrapText="1"/>
    </xf>
    <xf numFmtId="43" fontId="16" fillId="28" borderId="8" xfId="5" applyFont="1" applyFill="1" applyBorder="1" applyAlignment="1">
      <alignment horizontal="right" vertical="center" wrapText="1"/>
    </xf>
    <xf numFmtId="0" fontId="15" fillId="28" borderId="9" xfId="4" applyFont="1" applyFill="1" applyBorder="1" applyAlignment="1">
      <alignment horizontal="left" vertical="center" wrapText="1"/>
    </xf>
    <xf numFmtId="15" fontId="16" fillId="13" borderId="9" xfId="4" applyNumberFormat="1" applyFont="1" applyFill="1" applyBorder="1" applyAlignment="1">
      <alignment horizontal="left" vertical="center" wrapText="1"/>
    </xf>
    <xf numFmtId="49" fontId="16" fillId="13" borderId="9" xfId="4" applyNumberFormat="1" applyFont="1" applyFill="1" applyBorder="1" applyAlignment="1">
      <alignment horizontal="left" vertical="center" wrapText="1"/>
    </xf>
    <xf numFmtId="49" fontId="16" fillId="13" borderId="9" xfId="4" applyNumberFormat="1" applyFont="1" applyFill="1" applyBorder="1" applyAlignment="1">
      <alignment horizontal="center" vertical="center" wrapText="1"/>
    </xf>
    <xf numFmtId="43" fontId="16" fillId="13" borderId="8" xfId="5" applyFont="1" applyFill="1" applyBorder="1" applyAlignment="1">
      <alignment horizontal="right" vertical="center" wrapText="1"/>
    </xf>
    <xf numFmtId="0" fontId="15" fillId="13" borderId="9" xfId="4" applyFont="1" applyFill="1" applyBorder="1" applyAlignment="1">
      <alignment vertical="center" wrapText="1"/>
    </xf>
    <xf numFmtId="0" fontId="15" fillId="13" borderId="9" xfId="4" applyFont="1" applyFill="1" applyBorder="1" applyAlignment="1">
      <alignment horizontal="left" vertical="center" wrapText="1"/>
    </xf>
    <xf numFmtId="49" fontId="17" fillId="28" borderId="9" xfId="4" applyNumberFormat="1" applyFont="1" applyFill="1" applyBorder="1" applyAlignment="1">
      <alignment horizontal="center" vertical="center" wrapText="1"/>
    </xf>
    <xf numFmtId="43" fontId="17" fillId="28" borderId="8" xfId="5" applyFont="1" applyFill="1" applyBorder="1" applyAlignment="1">
      <alignment horizontal="right" vertical="center" wrapText="1"/>
    </xf>
    <xf numFmtId="0" fontId="17" fillId="28" borderId="9" xfId="4" applyFont="1" applyFill="1" applyBorder="1" applyAlignment="1">
      <alignment horizontal="left" vertical="center" wrapText="1"/>
    </xf>
    <xf numFmtId="49" fontId="17" fillId="28" borderId="9" xfId="4" applyNumberFormat="1" applyFont="1" applyFill="1" applyBorder="1" applyAlignment="1">
      <alignment horizontal="left" vertical="center" wrapText="1"/>
    </xf>
    <xf numFmtId="15" fontId="16" fillId="29" borderId="9" xfId="4" applyNumberFormat="1" applyFont="1" applyFill="1" applyBorder="1" applyAlignment="1">
      <alignment horizontal="left" vertical="center" wrapText="1"/>
    </xf>
    <xf numFmtId="49" fontId="16" fillId="29" borderId="9" xfId="4" applyNumberFormat="1" applyFont="1" applyFill="1" applyBorder="1" applyAlignment="1">
      <alignment horizontal="left" vertical="center" wrapText="1"/>
    </xf>
    <xf numFmtId="49" fontId="16" fillId="29" borderId="9" xfId="4" applyNumberFormat="1" applyFont="1" applyFill="1" applyBorder="1" applyAlignment="1">
      <alignment horizontal="center" vertical="center" wrapText="1"/>
    </xf>
    <xf numFmtId="43" fontId="16" fillId="29" borderId="8" xfId="5" applyFont="1" applyFill="1" applyBorder="1" applyAlignment="1">
      <alignment horizontal="right" vertical="center" wrapText="1"/>
    </xf>
    <xf numFmtId="0" fontId="15" fillId="29" borderId="9" xfId="4" applyFont="1" applyFill="1" applyBorder="1" applyAlignment="1">
      <alignment vertical="center" wrapText="1"/>
    </xf>
    <xf numFmtId="15" fontId="16" fillId="30" borderId="9" xfId="4" applyNumberFormat="1" applyFont="1" applyFill="1" applyBorder="1" applyAlignment="1">
      <alignment horizontal="left" vertical="center" wrapText="1"/>
    </xf>
    <xf numFmtId="49" fontId="16" fillId="30" borderId="9" xfId="4" applyNumberFormat="1" applyFont="1" applyFill="1" applyBorder="1" applyAlignment="1">
      <alignment horizontal="left" vertical="center" wrapText="1"/>
    </xf>
    <xf numFmtId="49" fontId="16" fillId="30" borderId="9" xfId="4" applyNumberFormat="1" applyFont="1" applyFill="1" applyBorder="1" applyAlignment="1">
      <alignment horizontal="center" vertical="center" wrapText="1"/>
    </xf>
    <xf numFmtId="43" fontId="16" fillId="30" borderId="8" xfId="5" applyFont="1" applyFill="1" applyBorder="1" applyAlignment="1">
      <alignment horizontal="right" vertical="center" wrapText="1"/>
    </xf>
    <xf numFmtId="0" fontId="15" fillId="30" borderId="9" xfId="4" applyFont="1" applyFill="1" applyBorder="1" applyAlignment="1">
      <alignment vertical="center" wrapText="1"/>
    </xf>
    <xf numFmtId="15" fontId="16" fillId="31" borderId="9" xfId="4" applyNumberFormat="1" applyFont="1" applyFill="1" applyBorder="1" applyAlignment="1">
      <alignment horizontal="left" vertical="center" wrapText="1"/>
    </xf>
    <xf numFmtId="49" fontId="16" fillId="31" borderId="9" xfId="4" applyNumberFormat="1" applyFont="1" applyFill="1" applyBorder="1" applyAlignment="1">
      <alignment horizontal="left" vertical="center" wrapText="1"/>
    </xf>
    <xf numFmtId="49" fontId="16" fillId="31" borderId="9" xfId="4" applyNumberFormat="1" applyFont="1" applyFill="1" applyBorder="1" applyAlignment="1">
      <alignment horizontal="center" vertical="center" wrapText="1"/>
    </xf>
    <xf numFmtId="43" fontId="16" fillId="31" borderId="8" xfId="5" applyFont="1" applyFill="1" applyBorder="1" applyAlignment="1">
      <alignment horizontal="right" vertical="center" wrapText="1"/>
    </xf>
    <xf numFmtId="0" fontId="15" fillId="31" borderId="9" xfId="4" applyFont="1" applyFill="1" applyBorder="1" applyAlignment="1">
      <alignment horizontal="left" vertical="center" wrapText="1"/>
    </xf>
    <xf numFmtId="15" fontId="16" fillId="32" borderId="9" xfId="4" applyNumberFormat="1" applyFont="1" applyFill="1" applyBorder="1" applyAlignment="1">
      <alignment horizontal="left" vertical="center" wrapText="1"/>
    </xf>
    <xf numFmtId="49" fontId="16" fillId="32" borderId="9" xfId="4" applyNumberFormat="1" applyFont="1" applyFill="1" applyBorder="1" applyAlignment="1">
      <alignment horizontal="left" vertical="center" wrapText="1"/>
    </xf>
    <xf numFmtId="49" fontId="16" fillId="32" borderId="9" xfId="4" applyNumberFormat="1" applyFont="1" applyFill="1" applyBorder="1" applyAlignment="1">
      <alignment horizontal="center" vertical="center" wrapText="1"/>
    </xf>
    <xf numFmtId="43" fontId="16" fillId="32" borderId="8" xfId="5" applyFont="1" applyFill="1" applyBorder="1" applyAlignment="1">
      <alignment horizontal="right" vertical="center" wrapText="1"/>
    </xf>
    <xf numFmtId="0" fontId="15" fillId="32" borderId="9" xfId="4" applyFont="1" applyFill="1" applyBorder="1" applyAlignment="1">
      <alignment vertical="center" wrapText="1"/>
    </xf>
    <xf numFmtId="0" fontId="15" fillId="33" borderId="9" xfId="4" applyFont="1" applyFill="1" applyBorder="1" applyAlignment="1">
      <alignment horizontal="left"/>
    </xf>
    <xf numFmtId="49" fontId="16" fillId="33" borderId="9" xfId="4" applyNumberFormat="1" applyFont="1" applyFill="1" applyBorder="1" applyAlignment="1">
      <alignment horizontal="left" vertical="center" wrapText="1"/>
    </xf>
    <xf numFmtId="49" fontId="16" fillId="33" borderId="9" xfId="4" applyNumberFormat="1" applyFont="1" applyFill="1" applyBorder="1" applyAlignment="1">
      <alignment horizontal="center" vertical="center" wrapText="1"/>
    </xf>
    <xf numFmtId="43" fontId="16" fillId="33" borderId="8" xfId="5" applyFont="1" applyFill="1" applyBorder="1" applyAlignment="1">
      <alignment horizontal="right" vertical="center" wrapText="1"/>
    </xf>
    <xf numFmtId="0" fontId="15" fillId="33" borderId="9" xfId="4" applyFont="1" applyFill="1" applyBorder="1" applyAlignment="1">
      <alignment vertical="center" wrapText="1"/>
    </xf>
    <xf numFmtId="15" fontId="16" fillId="34" borderId="9" xfId="4" applyNumberFormat="1" applyFont="1" applyFill="1" applyBorder="1" applyAlignment="1">
      <alignment horizontal="left" vertical="center" wrapText="1"/>
    </xf>
    <xf numFmtId="49" fontId="16" fillId="34" borderId="9" xfId="4" applyNumberFormat="1" applyFont="1" applyFill="1" applyBorder="1" applyAlignment="1">
      <alignment horizontal="left" vertical="center" wrapText="1"/>
    </xf>
    <xf numFmtId="49" fontId="16" fillId="34" borderId="9" xfId="4" applyNumberFormat="1" applyFont="1" applyFill="1" applyBorder="1" applyAlignment="1">
      <alignment horizontal="center" vertical="center" wrapText="1"/>
    </xf>
    <xf numFmtId="43" fontId="16" fillId="34" borderId="8" xfId="5" applyFont="1" applyFill="1" applyBorder="1" applyAlignment="1">
      <alignment horizontal="right" vertical="center" wrapText="1"/>
    </xf>
    <xf numFmtId="0" fontId="15" fillId="34" borderId="9" xfId="4" applyFont="1" applyFill="1" applyBorder="1" applyAlignment="1">
      <alignment vertical="center" wrapText="1"/>
    </xf>
    <xf numFmtId="49" fontId="17" fillId="34" borderId="9" xfId="4" applyNumberFormat="1" applyFont="1" applyFill="1" applyBorder="1" applyAlignment="1">
      <alignment horizontal="left" vertical="center" wrapText="1"/>
    </xf>
    <xf numFmtId="49" fontId="17" fillId="34" borderId="9" xfId="4" applyNumberFormat="1" applyFont="1" applyFill="1" applyBorder="1" applyAlignment="1">
      <alignment horizontal="center" vertical="center" wrapText="1"/>
    </xf>
    <xf numFmtId="43" fontId="17" fillId="34" borderId="8" xfId="5" applyFont="1" applyFill="1" applyBorder="1" applyAlignment="1">
      <alignment horizontal="right" vertical="center" wrapText="1"/>
    </xf>
    <xf numFmtId="0" fontId="15" fillId="34" borderId="9" xfId="4" applyFont="1" applyFill="1" applyBorder="1" applyAlignment="1">
      <alignment horizontal="left" vertical="center" wrapText="1"/>
    </xf>
    <xf numFmtId="0" fontId="15" fillId="35" borderId="9" xfId="4" applyFont="1" applyFill="1" applyBorder="1" applyAlignment="1">
      <alignment wrapText="1"/>
    </xf>
    <xf numFmtId="49" fontId="16" fillId="35" borderId="9" xfId="4" applyNumberFormat="1" applyFont="1" applyFill="1" applyBorder="1" applyAlignment="1">
      <alignment horizontal="left" vertical="center" wrapText="1"/>
    </xf>
    <xf numFmtId="49" fontId="16" fillId="35" borderId="9" xfId="4" applyNumberFormat="1" applyFont="1" applyFill="1" applyBorder="1" applyAlignment="1">
      <alignment horizontal="center" vertical="center" wrapText="1"/>
    </xf>
    <xf numFmtId="43" fontId="16" fillId="35" borderId="8" xfId="5" applyFont="1" applyFill="1" applyBorder="1" applyAlignment="1">
      <alignment horizontal="right" vertical="center" wrapText="1"/>
    </xf>
    <xf numFmtId="0" fontId="15" fillId="35" borderId="9" xfId="4" applyFont="1" applyFill="1" applyBorder="1" applyAlignment="1">
      <alignment horizontal="left" vertical="center" wrapText="1"/>
    </xf>
    <xf numFmtId="0" fontId="15" fillId="36" borderId="9" xfId="4" applyFont="1" applyFill="1" applyBorder="1" applyAlignment="1">
      <alignment horizontal="left"/>
    </xf>
    <xf numFmtId="49" fontId="16" fillId="36" borderId="9" xfId="4" applyNumberFormat="1" applyFont="1" applyFill="1" applyBorder="1" applyAlignment="1">
      <alignment horizontal="left" vertical="center" wrapText="1"/>
    </xf>
    <xf numFmtId="49" fontId="16" fillId="36" borderId="9" xfId="4" applyNumberFormat="1" applyFont="1" applyFill="1" applyBorder="1" applyAlignment="1">
      <alignment horizontal="center" vertical="center" wrapText="1"/>
    </xf>
    <xf numFmtId="43" fontId="16" fillId="36" borderId="8" xfId="5" applyFont="1" applyFill="1" applyBorder="1" applyAlignment="1">
      <alignment horizontal="right" vertical="center" wrapText="1"/>
    </xf>
    <xf numFmtId="0" fontId="15" fillId="36" borderId="9" xfId="4" applyFont="1" applyFill="1" applyBorder="1" applyAlignment="1">
      <alignment vertical="center" wrapText="1"/>
    </xf>
    <xf numFmtId="15" fontId="16" fillId="37" borderId="9" xfId="4" applyNumberFormat="1" applyFont="1" applyFill="1" applyBorder="1" applyAlignment="1">
      <alignment horizontal="left" vertical="center" wrapText="1"/>
    </xf>
    <xf numFmtId="49" fontId="16" fillId="37" borderId="9" xfId="4" applyNumberFormat="1" applyFont="1" applyFill="1" applyBorder="1" applyAlignment="1">
      <alignment horizontal="left" vertical="center" wrapText="1"/>
    </xf>
    <xf numFmtId="49" fontId="16" fillId="37" borderId="9" xfId="4" applyNumberFormat="1" applyFont="1" applyFill="1" applyBorder="1" applyAlignment="1">
      <alignment horizontal="center" vertical="center" wrapText="1"/>
    </xf>
    <xf numFmtId="43" fontId="16" fillId="37" borderId="8" xfId="5" applyFont="1" applyFill="1" applyBorder="1" applyAlignment="1">
      <alignment horizontal="right" vertical="center" wrapText="1"/>
    </xf>
    <xf numFmtId="0" fontId="15" fillId="37" borderId="9" xfId="4" applyFont="1" applyFill="1" applyBorder="1" applyAlignment="1">
      <alignment vertical="center" wrapText="1"/>
    </xf>
    <xf numFmtId="49" fontId="16" fillId="37" borderId="8" xfId="4" applyNumberFormat="1" applyFont="1" applyFill="1" applyBorder="1" applyAlignment="1">
      <alignment horizontal="right" vertical="center" wrapText="1"/>
    </xf>
    <xf numFmtId="43" fontId="16" fillId="37" borderId="9" xfId="5" applyFont="1" applyFill="1" applyBorder="1" applyAlignment="1">
      <alignment horizontal="left" vertical="center" wrapText="1"/>
    </xf>
    <xf numFmtId="0" fontId="15" fillId="37" borderId="8" xfId="4" applyFont="1" applyFill="1" applyBorder="1" applyAlignment="1">
      <alignment vertical="center" wrapText="1"/>
    </xf>
    <xf numFmtId="15" fontId="16" fillId="6" borderId="9" xfId="4" applyNumberFormat="1" applyFont="1" applyFill="1" applyBorder="1" applyAlignment="1">
      <alignment horizontal="left" vertical="center" wrapText="1"/>
    </xf>
    <xf numFmtId="49" fontId="16" fillId="6" borderId="9" xfId="4" applyNumberFormat="1" applyFont="1" applyFill="1" applyBorder="1" applyAlignment="1">
      <alignment horizontal="left" vertical="center" wrapText="1"/>
    </xf>
    <xf numFmtId="49" fontId="16" fillId="6" borderId="9" xfId="4" applyNumberFormat="1" applyFont="1" applyFill="1" applyBorder="1" applyAlignment="1">
      <alignment horizontal="center" vertical="center" wrapText="1"/>
    </xf>
    <xf numFmtId="43" fontId="16" fillId="6" borderId="8" xfId="5" applyFont="1" applyFill="1" applyBorder="1" applyAlignment="1">
      <alignment horizontal="right" vertical="center" wrapText="1"/>
    </xf>
    <xf numFmtId="0" fontId="15" fillId="6" borderId="9" xfId="4" applyFont="1" applyFill="1" applyBorder="1" applyAlignment="1">
      <alignment vertical="center" wrapText="1"/>
    </xf>
    <xf numFmtId="49" fontId="16" fillId="6" borderId="14" xfId="4" applyNumberFormat="1" applyFont="1" applyFill="1" applyBorder="1" applyAlignment="1">
      <alignment horizontal="left" vertical="center" wrapText="1"/>
    </xf>
    <xf numFmtId="49" fontId="16" fillId="6" borderId="14" xfId="4" applyNumberFormat="1" applyFont="1" applyFill="1" applyBorder="1" applyAlignment="1">
      <alignment horizontal="center" vertical="center" wrapText="1"/>
    </xf>
    <xf numFmtId="43" fontId="16" fillId="6" borderId="15" xfId="5" applyFont="1" applyFill="1" applyBorder="1" applyAlignment="1">
      <alignment horizontal="right" vertical="center" wrapText="1"/>
    </xf>
    <xf numFmtId="0" fontId="10" fillId="0" borderId="0" xfId="6" applyFont="1"/>
    <xf numFmtId="0" fontId="2" fillId="0" borderId="0" xfId="6" applyFont="1"/>
    <xf numFmtId="0" fontId="15" fillId="0" borderId="0" xfId="4" applyFont="1" applyAlignment="1">
      <alignment vertical="center" wrapText="1"/>
    </xf>
    <xf numFmtId="0" fontId="15" fillId="0" borderId="0" xfId="4" applyFont="1" applyAlignment="1">
      <alignment horizontal="center" vertical="center" wrapText="1"/>
    </xf>
    <xf numFmtId="0" fontId="15" fillId="0" borderId="0" xfId="4" applyFont="1" applyAlignment="1">
      <alignment horizontal="left" vertical="center" wrapText="1"/>
    </xf>
    <xf numFmtId="0" fontId="18" fillId="9" borderId="0" xfId="6" applyFont="1" applyFill="1"/>
    <xf numFmtId="0" fontId="19" fillId="9" borderId="0" xfId="6" applyFont="1" applyFill="1"/>
    <xf numFmtId="49" fontId="18" fillId="9" borderId="0" xfId="6" applyNumberFormat="1" applyFont="1" applyFill="1"/>
    <xf numFmtId="0" fontId="20" fillId="9" borderId="0" xfId="6" applyFont="1" applyFill="1"/>
    <xf numFmtId="0" fontId="11" fillId="9" borderId="0" xfId="6" applyFont="1" applyFill="1"/>
    <xf numFmtId="1" fontId="6" fillId="3" borderId="4" xfId="0" applyNumberFormat="1" applyFont="1" applyFill="1" applyBorder="1" applyAlignment="1">
      <alignment horizontal="center"/>
    </xf>
    <xf numFmtId="0" fontId="11" fillId="9" borderId="0" xfId="0" applyFont="1" applyFill="1"/>
    <xf numFmtId="0" fontId="21" fillId="38" borderId="9" xfId="0" applyFont="1" applyFill="1" applyBorder="1" applyAlignment="1">
      <alignment horizontal="left" vertical="center" wrapText="1"/>
    </xf>
    <xf numFmtId="0" fontId="21" fillId="9" borderId="9" xfId="0" applyFont="1" applyFill="1" applyBorder="1" applyAlignment="1">
      <alignment horizontal="left" vertical="top" wrapText="1"/>
    </xf>
    <xf numFmtId="0" fontId="21" fillId="38" borderId="9" xfId="0" applyFont="1" applyFill="1" applyBorder="1" applyAlignment="1">
      <alignment horizontal="left" vertical="top" wrapText="1"/>
    </xf>
    <xf numFmtId="0" fontId="10" fillId="0" borderId="9" xfId="0" applyFont="1" applyBorder="1"/>
    <xf numFmtId="0" fontId="23" fillId="0" borderId="9" xfId="0" applyFont="1" applyBorder="1"/>
    <xf numFmtId="0" fontId="23" fillId="0" borderId="9" xfId="0" applyFont="1" applyBorder="1" applyAlignment="1">
      <alignment horizontal="center" vertical="center"/>
    </xf>
    <xf numFmtId="0" fontId="23" fillId="0" borderId="9" xfId="0" applyFont="1" applyBorder="1" applyAlignment="1">
      <alignment horizontal="left" vertical="center" wrapText="1"/>
    </xf>
    <xf numFmtId="0" fontId="20" fillId="9" borderId="0" xfId="0" applyFont="1" applyFill="1"/>
    <xf numFmtId="0" fontId="18" fillId="9" borderId="0" xfId="0" applyFont="1" applyFill="1"/>
    <xf numFmtId="0" fontId="19" fillId="9" borderId="0" xfId="0" applyFont="1" applyFill="1"/>
    <xf numFmtId="0" fontId="24" fillId="9" borderId="0" xfId="6" applyFont="1" applyFill="1"/>
    <xf numFmtId="0" fontId="24" fillId="9" borderId="0" xfId="0" applyFont="1" applyFill="1"/>
    <xf numFmtId="0" fontId="25" fillId="9" borderId="0" xfId="0" applyFont="1" applyFill="1"/>
    <xf numFmtId="0" fontId="5" fillId="11" borderId="9" xfId="0" applyFont="1" applyFill="1" applyBorder="1" applyAlignment="1">
      <alignment horizontal="center" vertical="center" wrapText="1"/>
    </xf>
    <xf numFmtId="0" fontId="6" fillId="9" borderId="0" xfId="0" applyFont="1" applyFill="1"/>
    <xf numFmtId="0" fontId="26" fillId="9" borderId="0" xfId="0" applyFont="1" applyFill="1"/>
    <xf numFmtId="0" fontId="5" fillId="9" borderId="11" xfId="0" applyFont="1" applyFill="1" applyBorder="1" applyAlignment="1">
      <alignment horizontal="center"/>
    </xf>
    <xf numFmtId="0" fontId="19" fillId="9" borderId="0" xfId="6" applyFont="1" applyFill="1" applyAlignment="1">
      <alignment vertical="center"/>
    </xf>
    <xf numFmtId="0" fontId="11" fillId="9" borderId="0" xfId="6" applyFont="1" applyFill="1" applyAlignment="1">
      <alignment vertical="center"/>
    </xf>
    <xf numFmtId="0" fontId="19" fillId="9" borderId="0" xfId="0" applyFont="1" applyFill="1" applyAlignment="1">
      <alignment vertical="center"/>
    </xf>
    <xf numFmtId="1" fontId="6" fillId="2" borderId="4" xfId="0" applyNumberFormat="1" applyFont="1" applyFill="1" applyBorder="1" applyAlignment="1">
      <alignment horizontal="center"/>
    </xf>
    <xf numFmtId="1" fontId="5" fillId="6" borderId="0" xfId="0" applyNumberFormat="1" applyFont="1" applyFill="1" applyAlignment="1">
      <alignment horizontal="center"/>
    </xf>
    <xf numFmtId="1" fontId="5" fillId="6" borderId="4" xfId="0" applyNumberFormat="1" applyFont="1" applyFill="1" applyBorder="1" applyAlignment="1">
      <alignment horizontal="center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3" fontId="6" fillId="2" borderId="4" xfId="0" applyNumberFormat="1" applyFont="1" applyFill="1" applyBorder="1" applyAlignment="1">
      <alignment horizontal="center"/>
    </xf>
    <xf numFmtId="0" fontId="21" fillId="38" borderId="9" xfId="0" applyFont="1" applyFill="1" applyBorder="1" applyAlignment="1">
      <alignment horizontal="center" vertical="top"/>
    </xf>
    <xf numFmtId="0" fontId="22" fillId="38" borderId="9" xfId="0" applyFont="1" applyFill="1" applyBorder="1" applyAlignment="1">
      <alignment horizontal="center" vertical="top"/>
    </xf>
    <xf numFmtId="0" fontId="27" fillId="0" borderId="9" xfId="0" applyFont="1" applyBorder="1" applyAlignment="1">
      <alignment horizontal="left" vertical="top" wrapText="1"/>
    </xf>
    <xf numFmtId="0" fontId="21" fillId="38" borderId="9" xfId="0" applyFont="1" applyFill="1" applyBorder="1" applyAlignment="1">
      <alignment vertical="top" wrapText="1"/>
    </xf>
    <xf numFmtId="0" fontId="21" fillId="9" borderId="9" xfId="0" applyFont="1" applyFill="1" applyBorder="1" applyAlignment="1">
      <alignment horizontal="center" vertical="top"/>
    </xf>
    <xf numFmtId="0" fontId="21" fillId="9" borderId="9" xfId="0" applyFont="1" applyFill="1" applyBorder="1" applyAlignment="1">
      <alignment vertical="top" wrapText="1"/>
    </xf>
    <xf numFmtId="0" fontId="27" fillId="39" borderId="9" xfId="0" applyFont="1" applyFill="1" applyBorder="1" applyAlignment="1">
      <alignment horizontal="left" vertical="top" wrapText="1"/>
    </xf>
    <xf numFmtId="0" fontId="28" fillId="0" borderId="9" xfId="0" applyFont="1" applyBorder="1" applyAlignment="1">
      <alignment horizontal="left" vertical="top" wrapText="1"/>
    </xf>
    <xf numFmtId="0" fontId="27" fillId="0" borderId="9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 wrapText="1"/>
    </xf>
    <xf numFmtId="0" fontId="27" fillId="0" borderId="9" xfId="0" applyFont="1" applyBorder="1" applyAlignment="1">
      <alignment horizontal="center" vertical="top" wrapText="1"/>
    </xf>
    <xf numFmtId="0" fontId="27" fillId="0" borderId="16" xfId="0" applyFont="1" applyBorder="1" applyAlignment="1">
      <alignment vertical="top" wrapText="1"/>
    </xf>
    <xf numFmtId="9" fontId="5" fillId="9" borderId="11" xfId="0" applyNumberFormat="1" applyFont="1" applyFill="1" applyBorder="1" applyAlignment="1" applyProtection="1">
      <alignment horizontal="center"/>
      <protection locked="0"/>
    </xf>
    <xf numFmtId="2" fontId="6" fillId="9" borderId="11" xfId="0" applyNumberFormat="1" applyFont="1" applyFill="1" applyBorder="1" applyAlignment="1">
      <alignment horizontal="center"/>
    </xf>
    <xf numFmtId="2" fontId="5" fillId="9" borderId="11" xfId="0" applyNumberFormat="1" applyFont="1" applyFill="1" applyBorder="1" applyAlignment="1">
      <alignment horizontal="center"/>
    </xf>
    <xf numFmtId="0" fontId="6" fillId="38" borderId="9" xfId="0" applyFont="1" applyFill="1" applyBorder="1" applyAlignment="1">
      <alignment horizontal="left" vertical="top" wrapText="1"/>
    </xf>
    <xf numFmtId="0" fontId="6" fillId="38" borderId="9" xfId="0" applyFont="1" applyFill="1" applyBorder="1" applyAlignment="1">
      <alignment horizontal="center" vertical="top"/>
    </xf>
    <xf numFmtId="0" fontId="5" fillId="38" borderId="9" xfId="0" applyFont="1" applyFill="1" applyBorder="1" applyAlignment="1">
      <alignment horizontal="center" vertical="top"/>
    </xf>
    <xf numFmtId="0" fontId="10" fillId="0" borderId="9" xfId="0" applyFont="1" applyBorder="1" applyAlignment="1">
      <alignment vertical="center" wrapText="1"/>
    </xf>
    <xf numFmtId="1" fontId="8" fillId="9" borderId="0" xfId="0" applyNumberFormat="1" applyFont="1" applyFill="1"/>
    <xf numFmtId="0" fontId="25" fillId="9" borderId="9" xfId="0" applyFont="1" applyFill="1" applyBorder="1"/>
    <xf numFmtId="0" fontId="24" fillId="9" borderId="9" xfId="0" applyFont="1" applyFill="1" applyBorder="1"/>
    <xf numFmtId="0" fontId="5" fillId="9" borderId="9" xfId="0" applyFont="1" applyFill="1" applyBorder="1" applyAlignment="1">
      <alignment wrapText="1"/>
    </xf>
    <xf numFmtId="0" fontId="13" fillId="40" borderId="9" xfId="0" applyFont="1" applyFill="1" applyBorder="1" applyAlignment="1">
      <alignment wrapText="1"/>
    </xf>
    <xf numFmtId="0" fontId="6" fillId="0" borderId="9" xfId="0" applyFont="1" applyBorder="1" applyAlignment="1">
      <alignment horizontal="left" vertical="top"/>
    </xf>
    <xf numFmtId="0" fontId="6" fillId="9" borderId="9" xfId="0" applyFont="1" applyFill="1" applyBorder="1" applyAlignment="1">
      <alignment horizontal="left" vertical="top" wrapText="1"/>
    </xf>
    <xf numFmtId="0" fontId="6" fillId="9" borderId="9" xfId="0" applyFont="1" applyFill="1" applyBorder="1" applyAlignment="1">
      <alignment wrapText="1"/>
    </xf>
    <xf numFmtId="0" fontId="5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wrapText="1"/>
    </xf>
    <xf numFmtId="1" fontId="30" fillId="0" borderId="9" xfId="0" applyNumberFormat="1" applyFont="1" applyBorder="1" applyAlignment="1" applyProtection="1">
      <alignment horizontal="left" vertical="center" wrapText="1"/>
      <protection locked="0"/>
    </xf>
    <xf numFmtId="1" fontId="30" fillId="0" borderId="9" xfId="0" applyNumberFormat="1" applyFont="1" applyBorder="1" applyAlignment="1" applyProtection="1">
      <alignment horizontal="left" vertical="center"/>
      <protection locked="0"/>
    </xf>
    <xf numFmtId="1" fontId="31" fillId="0" borderId="9" xfId="0" applyNumberFormat="1" applyFont="1" applyBorder="1" applyAlignment="1" applyProtection="1">
      <alignment horizontal="left" vertical="center" wrapText="1"/>
      <protection locked="0"/>
    </xf>
    <xf numFmtId="1" fontId="5" fillId="0" borderId="9" xfId="0" applyNumberFormat="1" applyFont="1" applyBorder="1" applyAlignment="1">
      <alignment horizontal="center" vertical="center" wrapText="1"/>
    </xf>
    <xf numFmtId="0" fontId="30" fillId="0" borderId="9" xfId="0" applyFont="1" applyBorder="1" applyAlignment="1" applyProtection="1">
      <alignment horizontal="left" vertical="center" wrapText="1"/>
      <protection locked="0"/>
    </xf>
    <xf numFmtId="0" fontId="21" fillId="0" borderId="9" xfId="0" applyFont="1" applyBorder="1" applyAlignment="1">
      <alignment horizontal="left" vertical="top" wrapText="1"/>
    </xf>
    <xf numFmtId="1" fontId="30" fillId="0" borderId="9" xfId="0" applyNumberFormat="1" applyFont="1" applyBorder="1" applyAlignment="1" applyProtection="1">
      <alignment horizontal="left"/>
      <protection locked="0"/>
    </xf>
    <xf numFmtId="0" fontId="30" fillId="0" borderId="9" xfId="0" applyFont="1" applyBorder="1" applyAlignment="1">
      <alignment horizontal="left" vertical="center" wrapText="1"/>
    </xf>
    <xf numFmtId="0" fontId="21" fillId="38" borderId="9" xfId="4" applyFont="1" applyFill="1" applyBorder="1" applyAlignment="1">
      <alignment horizontal="left" vertical="top" wrapText="1"/>
    </xf>
    <xf numFmtId="0" fontId="33" fillId="0" borderId="9" xfId="0" applyFont="1" applyBorder="1" applyAlignment="1">
      <alignment wrapText="1"/>
    </xf>
    <xf numFmtId="2" fontId="33" fillId="0" borderId="9" xfId="0" quotePrefix="1" applyNumberFormat="1" applyFont="1" applyBorder="1" applyAlignment="1">
      <alignment wrapText="1"/>
    </xf>
    <xf numFmtId="0" fontId="33" fillId="0" borderId="9" xfId="0" quotePrefix="1" applyFont="1" applyBorder="1"/>
    <xf numFmtId="0" fontId="1" fillId="0" borderId="0" xfId="6" applyFont="1"/>
    <xf numFmtId="0" fontId="1" fillId="0" borderId="0" xfId="6" applyFont="1" applyAlignment="1">
      <alignment horizontal="left"/>
    </xf>
    <xf numFmtId="0" fontId="5" fillId="0" borderId="0" xfId="6" applyFont="1" applyFill="1" applyAlignment="1">
      <alignment horizontal="left"/>
    </xf>
    <xf numFmtId="0" fontId="13" fillId="9" borderId="0" xfId="6" applyFont="1" applyFill="1"/>
    <xf numFmtId="0" fontId="13" fillId="9" borderId="0" xfId="6" applyFont="1" applyFill="1" applyAlignment="1">
      <alignment vertical="center"/>
    </xf>
    <xf numFmtId="0" fontId="36" fillId="9" borderId="0" xfId="6" applyFont="1" applyFill="1"/>
    <xf numFmtId="0" fontId="19" fillId="9" borderId="18" xfId="0" applyFont="1" applyFill="1" applyBorder="1" applyAlignment="1"/>
    <xf numFmtId="0" fontId="19" fillId="9" borderId="0" xfId="0" applyFont="1" applyFill="1" applyAlignment="1"/>
    <xf numFmtId="0" fontId="37" fillId="0" borderId="0" xfId="0" applyFont="1" applyAlignment="1">
      <alignment vertical="center"/>
    </xf>
    <xf numFmtId="0" fontId="38" fillId="9" borderId="0" xfId="0" applyFont="1" applyFill="1" applyAlignment="1"/>
    <xf numFmtId="0" fontId="5" fillId="11" borderId="6" xfId="0" applyFont="1" applyFill="1" applyBorder="1" applyAlignment="1">
      <alignment horizontal="center" vertical="center" wrapText="1"/>
    </xf>
    <xf numFmtId="0" fontId="0" fillId="0" borderId="6" xfId="0" applyBorder="1"/>
    <xf numFmtId="0" fontId="5" fillId="10" borderId="1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5" fillId="11" borderId="6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/>
    </xf>
    <xf numFmtId="0" fontId="0" fillId="0" borderId="7" xfId="0" applyBorder="1"/>
    <xf numFmtId="0" fontId="0" fillId="0" borderId="17" xfId="0" applyBorder="1"/>
    <xf numFmtId="0" fontId="5" fillId="0" borderId="0" xfId="6" applyFont="1" applyFill="1" applyAlignment="1">
      <alignment horizontal="center"/>
    </xf>
    <xf numFmtId="0" fontId="19" fillId="0" borderId="0" xfId="6" applyFont="1" applyFill="1"/>
    <xf numFmtId="0" fontId="34" fillId="0" borderId="0" xfId="6" applyFont="1" applyAlignment="1">
      <alignment horizontal="center"/>
    </xf>
    <xf numFmtId="0" fontId="35" fillId="9" borderId="0" xfId="6" applyFont="1" applyFill="1"/>
    <xf numFmtId="0" fontId="39" fillId="0" borderId="0" xfId="6" applyFont="1" applyAlignment="1">
      <alignment horizontal="center"/>
    </xf>
    <xf numFmtId="0" fontId="13" fillId="0" borderId="0" xfId="6" applyFont="1" applyAlignment="1">
      <alignment horizontal="center"/>
    </xf>
    <xf numFmtId="0" fontId="12" fillId="0" borderId="0" xfId="6" applyFont="1" applyFill="1" applyAlignment="1">
      <alignment horizontal="center"/>
    </xf>
  </cellXfs>
  <cellStyles count="15">
    <cellStyle name="Millares 2" xfId="1"/>
    <cellStyle name="Millares 2 2" xfId="7"/>
    <cellStyle name="Millares 2 2 2" xfId="13"/>
    <cellStyle name="Millares 3" xfId="5"/>
    <cellStyle name="Millares 3 2" xfId="14"/>
    <cellStyle name="Normal" xfId="0" builtinId="0"/>
    <cellStyle name="Normal 2" xfId="2"/>
    <cellStyle name="Normal 2 2" xfId="3"/>
    <cellStyle name="Normal 2 2 2" xfId="9"/>
    <cellStyle name="Normal 2 2 2 2" xfId="12"/>
    <cellStyle name="Normal 2 2 3" xfId="10"/>
    <cellStyle name="Normal 2 3" xfId="8"/>
    <cellStyle name="Normal 2 3 2" xfId="11"/>
    <cellStyle name="Normal 3" xfId="4"/>
    <cellStyle name="Normal 4" xfId="6"/>
  </cellStyles>
  <dxfs count="0"/>
  <tableStyles count="1" defaultTableStyle="TableStyleMedium9" defaultPivotStyle="PivotStyleLight16">
    <tableStyle name="Invisible" pivot="0" table="0" count="0"/>
  </tableStyles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28575</xdr:rowOff>
    </xdr:from>
    <xdr:to>
      <xdr:col>0</xdr:col>
      <xdr:colOff>2038350</xdr:colOff>
      <xdr:row>5</xdr:row>
      <xdr:rowOff>19223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28575"/>
          <a:ext cx="1819275" cy="876473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647700</xdr:colOff>
      <xdr:row>149</xdr:row>
      <xdr:rowOff>0</xdr:rowOff>
    </xdr:from>
    <xdr:ext cx="752475" cy="0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14800" y="44110275"/>
          <a:ext cx="752475" cy="0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  <xdr:oneCellAnchor>
    <xdr:from>
      <xdr:col>1</xdr:col>
      <xdr:colOff>647700</xdr:colOff>
      <xdr:row>149</xdr:row>
      <xdr:rowOff>0</xdr:rowOff>
    </xdr:from>
    <xdr:ext cx="752475" cy="0"/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14800" y="38119050"/>
          <a:ext cx="752475" cy="0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  <xdr:oneCellAnchor>
    <xdr:from>
      <xdr:col>1</xdr:col>
      <xdr:colOff>647700</xdr:colOff>
      <xdr:row>149</xdr:row>
      <xdr:rowOff>0</xdr:rowOff>
    </xdr:from>
    <xdr:ext cx="752475" cy="0"/>
    <xdr:pic>
      <xdr:nvPicPr>
        <xdr:cNvPr id="5" name="2 Image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14800" y="38119050"/>
          <a:ext cx="752475" cy="0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  <xdr:oneCellAnchor>
    <xdr:from>
      <xdr:col>1</xdr:col>
      <xdr:colOff>647700</xdr:colOff>
      <xdr:row>149</xdr:row>
      <xdr:rowOff>0</xdr:rowOff>
    </xdr:from>
    <xdr:ext cx="752475" cy="0"/>
    <xdr:pic>
      <xdr:nvPicPr>
        <xdr:cNvPr id="6" name="2 Imagen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14800" y="38119050"/>
          <a:ext cx="752475" cy="0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  <xdr:oneCellAnchor>
    <xdr:from>
      <xdr:col>1</xdr:col>
      <xdr:colOff>647700</xdr:colOff>
      <xdr:row>149</xdr:row>
      <xdr:rowOff>0</xdr:rowOff>
    </xdr:from>
    <xdr:ext cx="752475" cy="0"/>
    <xdr:pic>
      <xdr:nvPicPr>
        <xdr:cNvPr id="7" name="2 Imagen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14800" y="38119050"/>
          <a:ext cx="752475" cy="0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  <xdr:oneCellAnchor>
    <xdr:from>
      <xdr:col>1</xdr:col>
      <xdr:colOff>647700</xdr:colOff>
      <xdr:row>149</xdr:row>
      <xdr:rowOff>0</xdr:rowOff>
    </xdr:from>
    <xdr:ext cx="752475" cy="0"/>
    <xdr:pic>
      <xdr:nvPicPr>
        <xdr:cNvPr id="8" name="2 Imagen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14800" y="38119050"/>
          <a:ext cx="752475" cy="0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  <xdr:oneCellAnchor>
    <xdr:from>
      <xdr:col>1</xdr:col>
      <xdr:colOff>647700</xdr:colOff>
      <xdr:row>149</xdr:row>
      <xdr:rowOff>0</xdr:rowOff>
    </xdr:from>
    <xdr:ext cx="752475" cy="0"/>
    <xdr:pic>
      <xdr:nvPicPr>
        <xdr:cNvPr id="9" name="2 Imagen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14800" y="38119050"/>
          <a:ext cx="752475" cy="0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  <xdr:oneCellAnchor>
    <xdr:from>
      <xdr:col>1</xdr:col>
      <xdr:colOff>647700</xdr:colOff>
      <xdr:row>149</xdr:row>
      <xdr:rowOff>0</xdr:rowOff>
    </xdr:from>
    <xdr:ext cx="752475" cy="0"/>
    <xdr:pic>
      <xdr:nvPicPr>
        <xdr:cNvPr id="10" name="2 Imagen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14800" y="38119050"/>
          <a:ext cx="752475" cy="0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  <xdr:oneCellAnchor>
    <xdr:from>
      <xdr:col>1</xdr:col>
      <xdr:colOff>647700</xdr:colOff>
      <xdr:row>149</xdr:row>
      <xdr:rowOff>0</xdr:rowOff>
    </xdr:from>
    <xdr:ext cx="752475" cy="0"/>
    <xdr:pic>
      <xdr:nvPicPr>
        <xdr:cNvPr id="11" name="2 Imagen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14800" y="38128575"/>
          <a:ext cx="752475" cy="0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  <xdr:oneCellAnchor>
    <xdr:from>
      <xdr:col>1</xdr:col>
      <xdr:colOff>647700</xdr:colOff>
      <xdr:row>149</xdr:row>
      <xdr:rowOff>0</xdr:rowOff>
    </xdr:from>
    <xdr:ext cx="752475" cy="0"/>
    <xdr:pic>
      <xdr:nvPicPr>
        <xdr:cNvPr id="12" name="2 Imagen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14800" y="38290500"/>
          <a:ext cx="752475" cy="0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  <xdr:oneCellAnchor>
    <xdr:from>
      <xdr:col>1</xdr:col>
      <xdr:colOff>647700</xdr:colOff>
      <xdr:row>149</xdr:row>
      <xdr:rowOff>0</xdr:rowOff>
    </xdr:from>
    <xdr:ext cx="752475" cy="0"/>
    <xdr:pic>
      <xdr:nvPicPr>
        <xdr:cNvPr id="13" name="2 Imagen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14800" y="43957875"/>
          <a:ext cx="752475" cy="0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  <xdr:oneCellAnchor>
    <xdr:from>
      <xdr:col>1</xdr:col>
      <xdr:colOff>647700</xdr:colOff>
      <xdr:row>149</xdr:row>
      <xdr:rowOff>0</xdr:rowOff>
    </xdr:from>
    <xdr:ext cx="752475" cy="0"/>
    <xdr:pic>
      <xdr:nvPicPr>
        <xdr:cNvPr id="14" name="2 Imagen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571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647700</xdr:colOff>
      <xdr:row>149</xdr:row>
      <xdr:rowOff>0</xdr:rowOff>
    </xdr:from>
    <xdr:ext cx="752475" cy="0"/>
    <xdr:pic>
      <xdr:nvPicPr>
        <xdr:cNvPr id="15" name="2 Imagen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571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647700</xdr:colOff>
      <xdr:row>149</xdr:row>
      <xdr:rowOff>0</xdr:rowOff>
    </xdr:from>
    <xdr:ext cx="752475" cy="0"/>
    <xdr:pic>
      <xdr:nvPicPr>
        <xdr:cNvPr id="16" name="2 Imagen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571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647700</xdr:colOff>
      <xdr:row>149</xdr:row>
      <xdr:rowOff>0</xdr:rowOff>
    </xdr:from>
    <xdr:ext cx="752475" cy="0"/>
    <xdr:pic>
      <xdr:nvPicPr>
        <xdr:cNvPr id="17" name="2 Imagen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571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647700</xdr:colOff>
      <xdr:row>149</xdr:row>
      <xdr:rowOff>0</xdr:rowOff>
    </xdr:from>
    <xdr:ext cx="752475" cy="0"/>
    <xdr:pic>
      <xdr:nvPicPr>
        <xdr:cNvPr id="18" name="2 Imagen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571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647700</xdr:colOff>
      <xdr:row>149</xdr:row>
      <xdr:rowOff>0</xdr:rowOff>
    </xdr:from>
    <xdr:ext cx="752475" cy="0"/>
    <xdr:pic>
      <xdr:nvPicPr>
        <xdr:cNvPr id="19" name="2 Imagen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571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647700</xdr:colOff>
      <xdr:row>149</xdr:row>
      <xdr:rowOff>0</xdr:rowOff>
    </xdr:from>
    <xdr:ext cx="752475" cy="0"/>
    <xdr:pic>
      <xdr:nvPicPr>
        <xdr:cNvPr id="20" name="2 Imagen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571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647700</xdr:colOff>
      <xdr:row>149</xdr:row>
      <xdr:rowOff>0</xdr:rowOff>
    </xdr:from>
    <xdr:ext cx="752475" cy="0"/>
    <xdr:pic>
      <xdr:nvPicPr>
        <xdr:cNvPr id="21" name="2 Imagen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571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647700</xdr:colOff>
      <xdr:row>149</xdr:row>
      <xdr:rowOff>0</xdr:rowOff>
    </xdr:from>
    <xdr:ext cx="752475" cy="0"/>
    <xdr:pic>
      <xdr:nvPicPr>
        <xdr:cNvPr id="22" name="2 Imagen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571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647700</xdr:colOff>
      <xdr:row>149</xdr:row>
      <xdr:rowOff>0</xdr:rowOff>
    </xdr:from>
    <xdr:ext cx="752475" cy="0"/>
    <xdr:pic>
      <xdr:nvPicPr>
        <xdr:cNvPr id="23" name="2 Imagen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571529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353785</xdr:colOff>
      <xdr:row>1</xdr:row>
      <xdr:rowOff>52632</xdr:rowOff>
    </xdr:from>
    <xdr:to>
      <xdr:col>3</xdr:col>
      <xdr:colOff>1333499</xdr:colOff>
      <xdr:row>5</xdr:row>
      <xdr:rowOff>129886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D082A2E-A914-4AF0-4F03-1D5FE8262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85" y="256739"/>
          <a:ext cx="4408714" cy="1063154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erver\user_srsm$\Users\Gesti&#243;n%20Informaci&#243;n\Desktop\POA%202026\OR\POA%20Gestion%20de%20la%20Informacion%20%20202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Formulario PPGR1"/>
      <sheetName val="Formulario PPGR2"/>
      <sheetName val="Formulario PPGR3"/>
      <sheetName val="Formulario PPGR4"/>
      <sheetName val="Formulario PPGR5"/>
      <sheetName val="Formulario PPGR6"/>
      <sheetName val="Formulario PPGR7"/>
      <sheetName val="Formulario PPGR8"/>
      <sheetName val="Tablero Indicadores POA"/>
      <sheetName val="Prov"/>
      <sheetName val="Insumos"/>
      <sheetName val="LSIns"/>
      <sheetName val="PEI SNS 2025-2028"/>
      <sheetName val="Obj"/>
      <sheetName val="Catalogo"/>
      <sheetName val="POA Gestion de la Informacion  "/>
    </sheetNames>
    <sheetDataSet>
      <sheetData sheetId="0"/>
      <sheetData sheetId="1">
        <row r="9">
          <cell r="J9" t="str">
            <v>1.1.1 Niños, niñas y Adolescentes reciben atención médica y servicios de salud basado en protocolos nacionales e internacionales.</v>
          </cell>
        </row>
      </sheetData>
      <sheetData sheetId="2">
        <row r="9">
          <cell r="H9" t="str">
            <v>1.1.1.01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DISTRITO NACIONAL</v>
          </cell>
        </row>
      </sheetData>
      <sheetData sheetId="11"/>
      <sheetData sheetId="12">
        <row r="5">
          <cell r="B5" t="str">
            <v>Acabados textiles</v>
          </cell>
        </row>
      </sheetData>
      <sheetData sheetId="13"/>
      <sheetData sheetId="14"/>
      <sheetData sheetId="15">
        <row r="3">
          <cell r="B3">
            <v>2025</v>
          </cell>
        </row>
      </sheetData>
      <sheetData sheetId="1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298"/>
  <sheetViews>
    <sheetView showGridLines="0" zoomScaleNormal="100" workbookViewId="0">
      <selection activeCell="B6" sqref="B6:I6"/>
    </sheetView>
  </sheetViews>
  <sheetFormatPr baseColWidth="10" defaultColWidth="11.42578125" defaultRowHeight="12.75" x14ac:dyDescent="0.2"/>
  <cols>
    <col min="1" max="1" width="33.42578125" style="10" customWidth="1"/>
    <col min="2" max="3" width="13.5703125" style="10" customWidth="1"/>
    <col min="4" max="4" width="16.140625" style="10" customWidth="1"/>
    <col min="5" max="5" width="15.28515625" style="10" customWidth="1"/>
    <col min="6" max="6" width="13.28515625" style="10" customWidth="1"/>
    <col min="7" max="8" width="13.7109375" style="10" customWidth="1"/>
    <col min="9" max="9" width="13.5703125" style="10" customWidth="1"/>
    <col min="10" max="10" width="11.42578125" style="12" customWidth="1"/>
    <col min="11" max="11" width="13.85546875" style="12" customWidth="1"/>
    <col min="12" max="71" width="11.42578125" style="12" customWidth="1"/>
  </cols>
  <sheetData>
    <row r="1" spans="1:21" ht="15.75" customHeight="1" x14ac:dyDescent="0.25">
      <c r="B1" s="25" t="s">
        <v>0</v>
      </c>
      <c r="C1" s="24"/>
      <c r="D1" s="24"/>
      <c r="E1" s="24"/>
      <c r="F1" s="24"/>
      <c r="G1" s="24"/>
      <c r="H1" s="24"/>
      <c r="I1" s="24"/>
    </row>
    <row r="2" spans="1:21" ht="15.75" customHeight="1" x14ac:dyDescent="0.25">
      <c r="B2" s="25" t="s">
        <v>1</v>
      </c>
      <c r="C2" s="25"/>
      <c r="D2" s="25"/>
      <c r="E2" s="25"/>
      <c r="F2" s="25"/>
      <c r="G2" s="25"/>
      <c r="H2" s="25"/>
      <c r="I2" s="25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</row>
    <row r="3" spans="1:21" ht="15" customHeight="1" x14ac:dyDescent="0.25">
      <c r="B3" s="26" t="s">
        <v>2</v>
      </c>
      <c r="C3" s="26"/>
      <c r="D3" s="26"/>
      <c r="E3" s="26"/>
      <c r="F3" s="26"/>
      <c r="G3" s="26"/>
      <c r="H3" s="26"/>
      <c r="I3" s="26"/>
      <c r="K3" s="12">
        <v>2025</v>
      </c>
      <c r="L3" s="12">
        <v>2026</v>
      </c>
      <c r="M3" s="12">
        <v>2027</v>
      </c>
      <c r="N3" s="12">
        <v>2028</v>
      </c>
    </row>
    <row r="4" spans="1:21" x14ac:dyDescent="0.2">
      <c r="B4" s="27" t="s">
        <v>3</v>
      </c>
      <c r="C4" s="27"/>
      <c r="D4" s="27"/>
      <c r="E4" s="27"/>
      <c r="F4" s="27"/>
      <c r="G4" s="27"/>
      <c r="H4" s="27"/>
      <c r="I4" s="27"/>
      <c r="K4" s="12" t="s">
        <v>4</v>
      </c>
      <c r="L4" s="12" t="s">
        <v>5</v>
      </c>
      <c r="M4" s="12" t="s">
        <v>6</v>
      </c>
      <c r="N4" s="12" t="s">
        <v>7</v>
      </c>
      <c r="O4" s="12" t="s">
        <v>8</v>
      </c>
      <c r="P4" s="12" t="s">
        <v>9</v>
      </c>
      <c r="Q4" s="12" t="s">
        <v>10</v>
      </c>
      <c r="R4" s="12" t="s">
        <v>11</v>
      </c>
      <c r="S4" s="12" t="s">
        <v>12</v>
      </c>
      <c r="T4" s="12" t="s">
        <v>13</v>
      </c>
    </row>
    <row r="5" spans="1:21" x14ac:dyDescent="0.2">
      <c r="A5" s="29"/>
      <c r="B5" s="27" t="s">
        <v>14</v>
      </c>
      <c r="C5" s="28">
        <v>2026</v>
      </c>
      <c r="D5" s="27"/>
      <c r="F5" s="27"/>
      <c r="G5" s="29"/>
      <c r="H5" s="29"/>
    </row>
    <row r="6" spans="1:21" x14ac:dyDescent="0.2">
      <c r="A6" s="1" t="s">
        <v>15</v>
      </c>
      <c r="B6" s="283"/>
      <c r="C6" s="281"/>
      <c r="D6" s="281"/>
      <c r="E6" s="281"/>
      <c r="F6" s="281"/>
      <c r="G6" s="281"/>
      <c r="H6" s="281"/>
      <c r="I6" s="282"/>
    </row>
    <row r="7" spans="1:21" x14ac:dyDescent="0.2">
      <c r="A7" s="11" t="s">
        <v>16</v>
      </c>
      <c r="B7" s="280" t="s">
        <v>17</v>
      </c>
      <c r="C7" s="281"/>
      <c r="D7" s="281"/>
      <c r="E7" s="281"/>
      <c r="F7" s="281"/>
      <c r="G7" s="281"/>
      <c r="H7" s="281"/>
      <c r="I7" s="282"/>
    </row>
    <row r="8" spans="1:21" ht="12.75" customHeight="1" x14ac:dyDescent="0.2">
      <c r="A8" s="284" t="s">
        <v>18</v>
      </c>
      <c r="B8" s="278" t="s">
        <v>19</v>
      </c>
      <c r="C8" s="278" t="s">
        <v>20</v>
      </c>
      <c r="D8" s="278" t="s">
        <v>21</v>
      </c>
      <c r="E8" s="278" t="s">
        <v>22</v>
      </c>
      <c r="F8" s="285" t="s">
        <v>23</v>
      </c>
      <c r="G8" s="286"/>
      <c r="H8" s="286"/>
      <c r="I8" s="287"/>
      <c r="K8" s="278" t="s">
        <v>24</v>
      </c>
    </row>
    <row r="9" spans="1:21" ht="31.5" customHeight="1" x14ac:dyDescent="0.2">
      <c r="A9" s="279"/>
      <c r="B9" s="279"/>
      <c r="C9" s="279"/>
      <c r="D9" s="279"/>
      <c r="E9" s="279"/>
      <c r="F9" s="2" t="s">
        <v>25</v>
      </c>
      <c r="G9" s="2" t="s">
        <v>26</v>
      </c>
      <c r="H9" s="2" t="s">
        <v>27</v>
      </c>
      <c r="I9" s="2" t="s">
        <v>28</v>
      </c>
      <c r="K9" s="279"/>
    </row>
    <row r="10" spans="1:21" x14ac:dyDescent="0.2">
      <c r="A10" s="3" t="s">
        <v>29</v>
      </c>
      <c r="B10" s="4" t="s">
        <v>30</v>
      </c>
      <c r="C10" s="16">
        <f t="shared" ref="C10:I10" si="0">SUM(C11:C12)</f>
        <v>61106</v>
      </c>
      <c r="D10" s="15">
        <f t="shared" si="0"/>
        <v>53820</v>
      </c>
      <c r="E10" s="15">
        <f t="shared" si="0"/>
        <v>47577.719866535786</v>
      </c>
      <c r="F10" s="15">
        <f t="shared" si="0"/>
        <v>9515.543973307158</v>
      </c>
      <c r="G10" s="15">
        <f t="shared" si="0"/>
        <v>14273.315959960735</v>
      </c>
      <c r="H10" s="15">
        <f t="shared" si="0"/>
        <v>14273.315959960735</v>
      </c>
      <c r="I10" s="15">
        <f t="shared" si="0"/>
        <v>9515.543973307158</v>
      </c>
      <c r="K10" s="15">
        <v>38420</v>
      </c>
    </row>
    <row r="11" spans="1:21" x14ac:dyDescent="0.2">
      <c r="A11" s="5" t="s">
        <v>31</v>
      </c>
      <c r="B11" s="22"/>
      <c r="C11" s="226">
        <v>26738</v>
      </c>
      <c r="D11" s="222">
        <v>25172</v>
      </c>
      <c r="E11" s="200">
        <f>IF(C11="",0,(D11/C11)*D11)</f>
        <v>23697.718004338396</v>
      </c>
      <c r="F11" s="225">
        <f>$E11*0.2</f>
        <v>4739.5436008676797</v>
      </c>
      <c r="G11" s="225">
        <f>$E11*0.3</f>
        <v>7109.3154013015182</v>
      </c>
      <c r="H11" s="225">
        <f>$E11*0.3</f>
        <v>7109.3154013015182</v>
      </c>
      <c r="I11" s="225">
        <f>$E11*0.2</f>
        <v>4739.5436008676797</v>
      </c>
      <c r="K11" s="23">
        <v>17672</v>
      </c>
    </row>
    <row r="12" spans="1:21" x14ac:dyDescent="0.2">
      <c r="A12" s="5" t="s">
        <v>32</v>
      </c>
      <c r="B12" s="22"/>
      <c r="C12" s="226">
        <v>34368</v>
      </c>
      <c r="D12" s="222">
        <v>28648</v>
      </c>
      <c r="E12" s="200">
        <f>IF(C12="",0,(D12/C12)*D12)</f>
        <v>23880.001862197394</v>
      </c>
      <c r="F12" s="225">
        <f>$E12*0.2</f>
        <v>4776.0003724394792</v>
      </c>
      <c r="G12" s="225">
        <f>$E12*0.3</f>
        <v>7164.0005586592179</v>
      </c>
      <c r="H12" s="225">
        <f>$E12*0.3</f>
        <v>7164.0005586592179</v>
      </c>
      <c r="I12" s="225">
        <f>$E12*0.2</f>
        <v>4776.0003724394792</v>
      </c>
      <c r="K12" s="17">
        <v>20748</v>
      </c>
    </row>
    <row r="13" spans="1:21" ht="15" customHeight="1" x14ac:dyDescent="0.2">
      <c r="A13" s="3" t="s">
        <v>33</v>
      </c>
      <c r="B13" s="4" t="s">
        <v>30</v>
      </c>
      <c r="C13" s="16">
        <f>SUM(C14)</f>
        <v>41043</v>
      </c>
      <c r="D13" s="223">
        <f t="shared" ref="D13:I13" si="1">D14</f>
        <v>39658</v>
      </c>
      <c r="E13" s="224">
        <f t="shared" si="1"/>
        <v>38319.736958799309</v>
      </c>
      <c r="F13" s="223">
        <f t="shared" si="1"/>
        <v>7607</v>
      </c>
      <c r="G13" s="223">
        <f t="shared" si="1"/>
        <v>11495.921087639792</v>
      </c>
      <c r="H13" s="223">
        <f t="shared" si="1"/>
        <v>11495.921087639792</v>
      </c>
      <c r="I13" s="224">
        <f t="shared" si="1"/>
        <v>7663.9473917598625</v>
      </c>
      <c r="K13" s="15">
        <f>K14</f>
        <v>26138</v>
      </c>
    </row>
    <row r="14" spans="1:21" x14ac:dyDescent="0.2">
      <c r="A14" s="5" t="s">
        <v>34</v>
      </c>
      <c r="B14" s="22"/>
      <c r="C14" s="226">
        <v>41043</v>
      </c>
      <c r="D14" s="222">
        <v>39658</v>
      </c>
      <c r="E14" s="200">
        <f>IF(C14="",0,(D14/C14)*D14)</f>
        <v>38319.736958799309</v>
      </c>
      <c r="F14" s="225">
        <v>7607</v>
      </c>
      <c r="G14" s="225">
        <f>$E14*0.3</f>
        <v>11495.921087639792</v>
      </c>
      <c r="H14" s="225">
        <f>$E14*0.3</f>
        <v>11495.921087639792</v>
      </c>
      <c r="I14" s="225">
        <f>$E14*0.2</f>
        <v>7663.9473917598625</v>
      </c>
      <c r="K14" s="17">
        <v>26138</v>
      </c>
    </row>
    <row r="15" spans="1:21" x14ac:dyDescent="0.2">
      <c r="A15" s="3" t="s">
        <v>35</v>
      </c>
      <c r="B15" s="4" t="s">
        <v>36</v>
      </c>
      <c r="C15" s="15">
        <f t="shared" ref="C15:I15" si="2">SUM(C16:C29)</f>
        <v>3716</v>
      </c>
      <c r="D15" s="224">
        <f t="shared" si="2"/>
        <v>3279</v>
      </c>
      <c r="E15" s="224">
        <f t="shared" si="2"/>
        <v>2980.1343476733309</v>
      </c>
      <c r="F15" s="224">
        <f t="shared" si="2"/>
        <v>637.54378622176546</v>
      </c>
      <c r="G15" s="224">
        <f t="shared" si="2"/>
        <v>860.81567933264819</v>
      </c>
      <c r="H15" s="224">
        <f t="shared" si="2"/>
        <v>864.81567933264819</v>
      </c>
      <c r="I15" s="224">
        <f t="shared" si="2"/>
        <v>616.54378622176546</v>
      </c>
      <c r="K15" s="15">
        <f>SUM(K16:K29)</f>
        <v>2039</v>
      </c>
    </row>
    <row r="16" spans="1:21" x14ac:dyDescent="0.2">
      <c r="A16" s="6" t="s">
        <v>37</v>
      </c>
      <c r="B16" s="22"/>
      <c r="C16" s="226"/>
      <c r="D16" s="222"/>
      <c r="E16" s="200"/>
      <c r="F16" s="225"/>
      <c r="G16" s="225"/>
      <c r="H16" s="225"/>
      <c r="I16" s="225"/>
      <c r="K16" s="17">
        <v>0</v>
      </c>
    </row>
    <row r="17" spans="1:12" x14ac:dyDescent="0.2">
      <c r="A17" s="6" t="s">
        <v>38</v>
      </c>
      <c r="B17" s="22"/>
      <c r="C17" s="23">
        <v>369</v>
      </c>
      <c r="D17" s="222">
        <v>304</v>
      </c>
      <c r="E17" s="200">
        <f>IF(C17="",0,(D17/C17)*D17)</f>
        <v>250.44986449864501</v>
      </c>
      <c r="F17" s="225">
        <f>$E17*0.2</f>
        <v>50.089972899729005</v>
      </c>
      <c r="G17" s="225">
        <f t="shared" ref="G17:H20" si="3">$E17*0.3</f>
        <v>75.134959349593501</v>
      </c>
      <c r="H17" s="225">
        <f t="shared" si="3"/>
        <v>75.134959349593501</v>
      </c>
      <c r="I17" s="225">
        <f>$E17*0.2</f>
        <v>50.089972899729005</v>
      </c>
      <c r="K17" s="17">
        <v>191</v>
      </c>
    </row>
    <row r="18" spans="1:12" x14ac:dyDescent="0.2">
      <c r="A18" s="6" t="s">
        <v>39</v>
      </c>
      <c r="B18" s="22"/>
      <c r="C18" s="23">
        <v>133</v>
      </c>
      <c r="D18" s="222">
        <v>125</v>
      </c>
      <c r="E18" s="200">
        <f>IF(C18="",0,(D18/C18)*D18)</f>
        <v>117.4812030075188</v>
      </c>
      <c r="F18" s="225">
        <f>$E18*0.2</f>
        <v>23.496240601503761</v>
      </c>
      <c r="G18" s="225">
        <f t="shared" si="3"/>
        <v>35.244360902255636</v>
      </c>
      <c r="H18" s="225">
        <f t="shared" si="3"/>
        <v>35.244360902255636</v>
      </c>
      <c r="I18" s="225">
        <f>$E18*0.2</f>
        <v>23.496240601503761</v>
      </c>
      <c r="K18" s="17">
        <v>72</v>
      </c>
    </row>
    <row r="19" spans="1:12" x14ac:dyDescent="0.2">
      <c r="A19" s="6" t="s">
        <v>40</v>
      </c>
      <c r="B19" s="22"/>
      <c r="C19" s="23">
        <v>1472</v>
      </c>
      <c r="D19" s="222">
        <v>1134</v>
      </c>
      <c r="E19" s="200">
        <f>IF(C19="",0,(D19/C19)*D19)</f>
        <v>873.61141304347825</v>
      </c>
      <c r="F19" s="225">
        <f>$E19*0.2</f>
        <v>174.72228260869565</v>
      </c>
      <c r="G19" s="225">
        <f t="shared" si="3"/>
        <v>262.08342391304348</v>
      </c>
      <c r="H19" s="225">
        <f t="shared" si="3"/>
        <v>262.08342391304348</v>
      </c>
      <c r="I19" s="225">
        <f>$E19*0.2</f>
        <v>174.72228260869565</v>
      </c>
      <c r="K19" s="17">
        <v>134</v>
      </c>
    </row>
    <row r="20" spans="1:12" x14ac:dyDescent="0.2">
      <c r="A20" s="6" t="s">
        <v>41</v>
      </c>
      <c r="B20" s="22"/>
      <c r="C20" s="23">
        <v>440</v>
      </c>
      <c r="D20" s="222">
        <v>331</v>
      </c>
      <c r="E20" s="200">
        <f>IF(C20="",0,(D20/C20)*D20)</f>
        <v>249.00227272727275</v>
      </c>
      <c r="F20" s="225">
        <f>$E20*0.2</f>
        <v>49.800454545454556</v>
      </c>
      <c r="G20" s="225">
        <f t="shared" si="3"/>
        <v>74.70068181818182</v>
      </c>
      <c r="H20" s="225">
        <f t="shared" si="3"/>
        <v>74.70068181818182</v>
      </c>
      <c r="I20" s="225">
        <f>$E20*0.2</f>
        <v>49.800454545454556</v>
      </c>
      <c r="K20" s="17">
        <v>734</v>
      </c>
    </row>
    <row r="21" spans="1:12" x14ac:dyDescent="0.2">
      <c r="A21" s="6" t="s">
        <v>42</v>
      </c>
      <c r="B21" s="22"/>
      <c r="C21" s="23"/>
      <c r="D21" s="222"/>
      <c r="E21" s="200"/>
      <c r="F21" s="225"/>
      <c r="G21" s="225"/>
      <c r="H21" s="225"/>
      <c r="I21" s="225"/>
      <c r="K21" s="17">
        <v>0</v>
      </c>
    </row>
    <row r="22" spans="1:12" x14ac:dyDescent="0.2">
      <c r="A22" s="6" t="s">
        <v>43</v>
      </c>
      <c r="B22" s="22"/>
      <c r="C22" s="23"/>
      <c r="D22" s="222"/>
      <c r="E22" s="200"/>
      <c r="F22" s="225"/>
      <c r="G22" s="225"/>
      <c r="H22" s="225"/>
      <c r="I22" s="225"/>
      <c r="K22" s="17">
        <v>0</v>
      </c>
      <c r="L22" s="12">
        <v>0</v>
      </c>
    </row>
    <row r="23" spans="1:12" x14ac:dyDescent="0.2">
      <c r="A23" s="6" t="s">
        <v>44</v>
      </c>
      <c r="B23" s="22"/>
      <c r="C23" s="23"/>
      <c r="D23" s="222"/>
      <c r="E23" s="200"/>
      <c r="F23" s="225"/>
      <c r="G23" s="225"/>
      <c r="H23" s="225"/>
      <c r="I23" s="225"/>
      <c r="K23" s="17">
        <v>0</v>
      </c>
    </row>
    <row r="24" spans="1:12" x14ac:dyDescent="0.2">
      <c r="A24" s="6" t="s">
        <v>45</v>
      </c>
      <c r="B24" s="22"/>
      <c r="C24" s="23">
        <v>821</v>
      </c>
      <c r="D24" s="222">
        <v>925</v>
      </c>
      <c r="E24" s="200">
        <f>IF(C24="",0,(D24/C24)*D24)</f>
        <v>1042.1741778319124</v>
      </c>
      <c r="F24" s="225">
        <f>$E24*0.2</f>
        <v>208.4348355663825</v>
      </c>
      <c r="G24" s="225">
        <f>$E24*0.3</f>
        <v>312.6522533495737</v>
      </c>
      <c r="H24" s="225">
        <f>$E24*0.3</f>
        <v>312.6522533495737</v>
      </c>
      <c r="I24" s="225">
        <f>$E24*0.2</f>
        <v>208.4348355663825</v>
      </c>
      <c r="K24" s="17">
        <v>625</v>
      </c>
    </row>
    <row r="25" spans="1:12" x14ac:dyDescent="0.2">
      <c r="A25" s="6" t="s">
        <v>46</v>
      </c>
      <c r="B25" s="22"/>
      <c r="C25" s="23">
        <v>34</v>
      </c>
      <c r="D25" s="222">
        <v>33</v>
      </c>
      <c r="E25" s="200">
        <f>IF(C25="",0,(D25/C25)*D25)</f>
        <v>32.029411764705884</v>
      </c>
      <c r="F25" s="225">
        <v>10</v>
      </c>
      <c r="G25" s="225">
        <v>8</v>
      </c>
      <c r="H25" s="225">
        <v>6</v>
      </c>
      <c r="I25" s="225">
        <v>8</v>
      </c>
      <c r="K25" s="17">
        <v>23</v>
      </c>
    </row>
    <row r="26" spans="1:12" x14ac:dyDescent="0.2">
      <c r="A26" s="6" t="s">
        <v>47</v>
      </c>
      <c r="B26" s="22"/>
      <c r="C26" s="23"/>
      <c r="D26" s="222"/>
      <c r="E26" s="200"/>
      <c r="F26" s="225"/>
      <c r="G26" s="225"/>
      <c r="H26" s="225"/>
      <c r="I26" s="225"/>
      <c r="K26" s="17">
        <v>0</v>
      </c>
    </row>
    <row r="27" spans="1:12" x14ac:dyDescent="0.2">
      <c r="A27" s="6" t="s">
        <v>48</v>
      </c>
      <c r="B27" s="22"/>
      <c r="C27" s="23"/>
      <c r="D27" s="222"/>
      <c r="E27" s="200"/>
      <c r="F27" s="225"/>
      <c r="G27" s="225"/>
      <c r="H27" s="225"/>
      <c r="I27" s="225"/>
      <c r="K27" s="17">
        <v>0</v>
      </c>
    </row>
    <row r="28" spans="1:12" x14ac:dyDescent="0.2">
      <c r="A28" s="6" t="s">
        <v>49</v>
      </c>
      <c r="B28" s="22"/>
      <c r="C28" s="23">
        <v>273</v>
      </c>
      <c r="D28" s="222">
        <v>289</v>
      </c>
      <c r="E28" s="200">
        <f t="shared" ref="E28:E29" si="4">IF(C28="",0,(D28/C28)*D28)</f>
        <v>305.93772893772893</v>
      </c>
      <c r="F28" s="225">
        <v>87</v>
      </c>
      <c r="G28" s="225">
        <v>72</v>
      </c>
      <c r="H28" s="225">
        <v>67</v>
      </c>
      <c r="I28" s="225">
        <v>80</v>
      </c>
      <c r="J28" s="246"/>
      <c r="K28" s="17">
        <v>177</v>
      </c>
    </row>
    <row r="29" spans="1:12" x14ac:dyDescent="0.2">
      <c r="A29" s="6" t="s">
        <v>50</v>
      </c>
      <c r="B29" s="22"/>
      <c r="C29" s="23">
        <v>174</v>
      </c>
      <c r="D29" s="222">
        <v>138</v>
      </c>
      <c r="E29" s="200">
        <f t="shared" si="4"/>
        <v>109.44827586206897</v>
      </c>
      <c r="F29" s="225">
        <v>34</v>
      </c>
      <c r="G29" s="225">
        <v>21</v>
      </c>
      <c r="H29" s="225">
        <v>32</v>
      </c>
      <c r="I29" s="225">
        <v>22</v>
      </c>
      <c r="K29" s="17">
        <v>83</v>
      </c>
    </row>
    <row r="30" spans="1:12" x14ac:dyDescent="0.2">
      <c r="A30" s="3" t="s">
        <v>51</v>
      </c>
      <c r="B30" s="4"/>
      <c r="C30" s="16">
        <f t="shared" ref="C30:I30" si="5">SUM(C31:C32)</f>
        <v>299065</v>
      </c>
      <c r="D30" s="224">
        <f t="shared" si="5"/>
        <v>276924</v>
      </c>
      <c r="E30" s="224">
        <f t="shared" si="5"/>
        <v>271085.94152664248</v>
      </c>
      <c r="F30" s="224">
        <f t="shared" si="5"/>
        <v>54217.188305328498</v>
      </c>
      <c r="G30" s="224">
        <f t="shared" si="5"/>
        <v>81325.78245799274</v>
      </c>
      <c r="H30" s="224">
        <f t="shared" si="5"/>
        <v>81325.78245799274</v>
      </c>
      <c r="I30" s="224">
        <f t="shared" si="5"/>
        <v>54217.188305328498</v>
      </c>
      <c r="K30" s="15">
        <f>SUM(K31:K32)</f>
        <v>162083</v>
      </c>
    </row>
    <row r="31" spans="1:12" x14ac:dyDescent="0.2">
      <c r="A31" s="5" t="s">
        <v>52</v>
      </c>
      <c r="B31" s="5" t="s">
        <v>53</v>
      </c>
      <c r="C31" s="23">
        <v>263510</v>
      </c>
      <c r="D31" s="222">
        <v>222568</v>
      </c>
      <c r="E31" s="200">
        <f>IF(C31="",0,(D31/C31)*D31)</f>
        <v>187987.22865925392</v>
      </c>
      <c r="F31" s="225">
        <f>$E31*0.2</f>
        <v>37597.445731850785</v>
      </c>
      <c r="G31" s="225">
        <f>$E31*0.3</f>
        <v>56396.168597776174</v>
      </c>
      <c r="H31" s="225">
        <f>$E31*0.3</f>
        <v>56396.168597776174</v>
      </c>
      <c r="I31" s="225">
        <f>$E31*0.2</f>
        <v>37597.445731850785</v>
      </c>
      <c r="K31" s="17">
        <v>146969</v>
      </c>
    </row>
    <row r="32" spans="1:12" x14ac:dyDescent="0.2">
      <c r="A32" s="5" t="s">
        <v>54</v>
      </c>
      <c r="B32" s="5" t="s">
        <v>55</v>
      </c>
      <c r="C32" s="23">
        <v>35555</v>
      </c>
      <c r="D32" s="222">
        <v>54356</v>
      </c>
      <c r="E32" s="200">
        <f>IF(C32="",0,(D32/C32)*D32)</f>
        <v>83098.712867388545</v>
      </c>
      <c r="F32" s="225">
        <f>$E32*0.2</f>
        <v>16619.74257347771</v>
      </c>
      <c r="G32" s="225">
        <f>$E32*0.3</f>
        <v>24929.613860216563</v>
      </c>
      <c r="H32" s="225">
        <f>$E32*0.3</f>
        <v>24929.613860216563</v>
      </c>
      <c r="I32" s="225">
        <f>$E32*0.2</f>
        <v>16619.74257347771</v>
      </c>
      <c r="K32" s="18">
        <v>15114</v>
      </c>
    </row>
    <row r="33" spans="1:9" x14ac:dyDescent="0.2">
      <c r="A33" s="7" t="s">
        <v>56</v>
      </c>
      <c r="B33" s="8"/>
      <c r="C33" s="8"/>
      <c r="D33" s="8"/>
      <c r="E33" s="8"/>
      <c r="F33" s="8"/>
      <c r="G33" s="8"/>
      <c r="H33" s="8"/>
      <c r="I33" s="8"/>
    </row>
    <row r="34" spans="1:9" ht="38.25" customHeight="1" x14ac:dyDescent="0.2">
      <c r="A34" s="9" t="s">
        <v>57</v>
      </c>
      <c r="B34" s="14" t="s">
        <v>58</v>
      </c>
      <c r="C34" s="14" t="s">
        <v>59</v>
      </c>
      <c r="D34" s="14" t="s">
        <v>60</v>
      </c>
      <c r="E34" s="14" t="s">
        <v>61</v>
      </c>
      <c r="F34" s="14" t="s">
        <v>62</v>
      </c>
      <c r="G34" s="14" t="s">
        <v>63</v>
      </c>
      <c r="H34" s="14" t="s">
        <v>64</v>
      </c>
      <c r="I34" s="14" t="s">
        <v>65</v>
      </c>
    </row>
    <row r="35" spans="1:9" x14ac:dyDescent="0.2">
      <c r="A35" s="20">
        <v>2023</v>
      </c>
      <c r="B35" s="19">
        <v>65</v>
      </c>
      <c r="C35" s="19">
        <v>3983</v>
      </c>
      <c r="D35" s="218">
        <v>6570</v>
      </c>
      <c r="E35" s="19">
        <v>13122</v>
      </c>
      <c r="F35" s="240">
        <f>+E35/C35</f>
        <v>3.2945016319357268</v>
      </c>
      <c r="G35" s="241">
        <f>+E35/D35*100</f>
        <v>199.72602739726025</v>
      </c>
      <c r="H35" s="19">
        <v>7.2</v>
      </c>
      <c r="I35" s="239">
        <v>0.53100000000000003</v>
      </c>
    </row>
    <row r="36" spans="1:9" x14ac:dyDescent="0.2">
      <c r="A36" s="20">
        <v>2024</v>
      </c>
      <c r="B36" s="19">
        <v>70</v>
      </c>
      <c r="C36" s="19">
        <v>3173</v>
      </c>
      <c r="D36" s="218">
        <f>+B36*365</f>
        <v>25550</v>
      </c>
      <c r="E36" s="19">
        <v>11453</v>
      </c>
      <c r="F36" s="240">
        <f>+E36/C36</f>
        <v>3.6095178064922786</v>
      </c>
      <c r="G36" s="241">
        <f>+E36/D36*100</f>
        <v>44.825831702544036</v>
      </c>
      <c r="H36" s="19">
        <v>8.5</v>
      </c>
      <c r="I36" s="239">
        <v>0.52</v>
      </c>
    </row>
    <row r="37" spans="1:9" x14ac:dyDescent="0.2">
      <c r="A37" s="21">
        <v>2025</v>
      </c>
      <c r="B37" s="19">
        <v>70</v>
      </c>
      <c r="C37" s="19">
        <v>3340</v>
      </c>
      <c r="D37" s="218">
        <f>+B37*365</f>
        <v>25550</v>
      </c>
      <c r="E37" s="19">
        <v>10987</v>
      </c>
      <c r="F37" s="240">
        <f>+E37/C37</f>
        <v>3.2895209580838323</v>
      </c>
      <c r="G37" s="241">
        <f>+E37/D37*100</f>
        <v>43.001956947162427</v>
      </c>
      <c r="H37" s="19">
        <v>5.3</v>
      </c>
      <c r="I37" s="239">
        <v>0.55000000000000004</v>
      </c>
    </row>
    <row r="38" spans="1:9" s="12" customFormat="1" x14ac:dyDescent="0.2">
      <c r="A38" s="13"/>
      <c r="B38" s="13"/>
      <c r="C38" s="13"/>
      <c r="D38" s="13"/>
      <c r="E38" s="13"/>
      <c r="F38" s="13"/>
      <c r="G38" s="13"/>
      <c r="H38" s="13"/>
      <c r="I38" s="13"/>
    </row>
    <row r="39" spans="1:9" s="12" customFormat="1" x14ac:dyDescent="0.2">
      <c r="A39" s="13"/>
      <c r="B39" s="13"/>
      <c r="C39" s="13"/>
      <c r="D39" s="13"/>
      <c r="E39" s="13"/>
      <c r="F39" s="13"/>
      <c r="G39" s="13"/>
      <c r="H39" s="13"/>
      <c r="I39" s="13"/>
    </row>
    <row r="40" spans="1:9" s="12" customFormat="1" x14ac:dyDescent="0.2">
      <c r="A40" s="13"/>
      <c r="B40" s="13"/>
      <c r="C40" s="13"/>
      <c r="D40" s="13"/>
      <c r="E40" s="13"/>
      <c r="F40" s="13"/>
      <c r="G40" s="13"/>
      <c r="H40" s="13"/>
      <c r="I40" s="13"/>
    </row>
    <row r="41" spans="1:9" s="12" customFormat="1" x14ac:dyDescent="0.2">
      <c r="A41" s="13"/>
      <c r="B41" s="13"/>
      <c r="C41" s="13"/>
      <c r="D41" s="13"/>
      <c r="E41" s="13"/>
      <c r="F41" s="13"/>
      <c r="G41" s="13"/>
      <c r="H41" s="13"/>
      <c r="I41" s="13"/>
    </row>
    <row r="42" spans="1:9" s="12" customFormat="1" x14ac:dyDescent="0.2">
      <c r="A42" s="13"/>
      <c r="B42" s="13"/>
      <c r="C42" s="13"/>
      <c r="D42" s="13"/>
      <c r="E42" s="13"/>
      <c r="F42" s="13"/>
      <c r="G42" s="13"/>
      <c r="H42" s="13"/>
      <c r="I42" s="13"/>
    </row>
    <row r="43" spans="1:9" s="12" customFormat="1" x14ac:dyDescent="0.2">
      <c r="A43" s="13"/>
      <c r="B43" s="13"/>
      <c r="C43" s="13"/>
      <c r="D43" s="13"/>
      <c r="E43" s="13"/>
      <c r="F43" s="13"/>
      <c r="G43" s="13"/>
      <c r="H43" s="13"/>
      <c r="I43" s="13"/>
    </row>
    <row r="44" spans="1:9" s="12" customFormat="1" x14ac:dyDescent="0.2">
      <c r="A44" s="13"/>
      <c r="B44" s="13"/>
      <c r="C44" s="13"/>
      <c r="D44" s="13"/>
      <c r="E44" s="13"/>
      <c r="F44" s="13"/>
      <c r="G44" s="13"/>
      <c r="H44" s="13"/>
      <c r="I44" s="13"/>
    </row>
    <row r="45" spans="1:9" s="12" customFormat="1" x14ac:dyDescent="0.2">
      <c r="A45" s="13"/>
      <c r="B45" s="13"/>
      <c r="C45" s="13"/>
      <c r="D45" s="13"/>
      <c r="E45" s="13"/>
      <c r="F45" s="13"/>
      <c r="G45" s="13"/>
      <c r="H45" s="13"/>
      <c r="I45" s="13"/>
    </row>
    <row r="46" spans="1:9" s="12" customFormat="1" x14ac:dyDescent="0.2">
      <c r="A46" s="13"/>
      <c r="B46" s="13"/>
      <c r="C46" s="13"/>
      <c r="D46" s="13"/>
      <c r="E46" s="13"/>
      <c r="F46" s="13"/>
      <c r="G46" s="13"/>
      <c r="H46" s="13"/>
      <c r="I46" s="13"/>
    </row>
    <row r="47" spans="1:9" s="12" customFormat="1" x14ac:dyDescent="0.2">
      <c r="A47" s="13"/>
      <c r="B47" s="13"/>
      <c r="C47" s="13"/>
      <c r="D47" s="13"/>
      <c r="E47" s="13"/>
      <c r="F47" s="13"/>
      <c r="G47" s="13"/>
      <c r="H47" s="13"/>
      <c r="I47" s="13"/>
    </row>
    <row r="48" spans="1:9" s="12" customFormat="1" x14ac:dyDescent="0.2">
      <c r="A48" s="13"/>
      <c r="B48" s="13"/>
      <c r="C48" s="13"/>
      <c r="D48" s="13"/>
      <c r="E48" s="13"/>
      <c r="F48" s="13"/>
      <c r="G48" s="13"/>
      <c r="H48" s="13"/>
      <c r="I48" s="13"/>
    </row>
    <row r="49" spans="1:9" s="12" customFormat="1" x14ac:dyDescent="0.2">
      <c r="A49" s="13"/>
      <c r="B49" s="13"/>
      <c r="C49" s="13"/>
      <c r="D49" s="13"/>
      <c r="E49" s="13"/>
      <c r="F49" s="13"/>
      <c r="G49" s="13"/>
      <c r="H49" s="13"/>
      <c r="I49" s="13"/>
    </row>
    <row r="50" spans="1:9" s="12" customFormat="1" x14ac:dyDescent="0.2">
      <c r="A50" s="13"/>
      <c r="B50" s="13"/>
      <c r="C50" s="13"/>
      <c r="D50" s="13"/>
      <c r="E50" s="13"/>
      <c r="F50" s="13"/>
      <c r="G50" s="13"/>
      <c r="H50" s="13"/>
      <c r="I50" s="13"/>
    </row>
    <row r="51" spans="1:9" s="12" customFormat="1" x14ac:dyDescent="0.2">
      <c r="A51" s="13"/>
      <c r="B51" s="13"/>
      <c r="C51" s="13"/>
      <c r="D51" s="13"/>
      <c r="E51" s="13"/>
      <c r="F51" s="13"/>
      <c r="G51" s="13"/>
      <c r="H51" s="13"/>
      <c r="I51" s="13"/>
    </row>
    <row r="52" spans="1:9" s="12" customFormat="1" x14ac:dyDescent="0.2">
      <c r="A52" s="13"/>
      <c r="B52" s="13"/>
      <c r="C52" s="13"/>
      <c r="D52" s="13"/>
      <c r="E52" s="13"/>
      <c r="F52" s="13"/>
      <c r="G52" s="13"/>
      <c r="H52" s="13"/>
      <c r="I52" s="13"/>
    </row>
    <row r="53" spans="1:9" s="12" customFormat="1" x14ac:dyDescent="0.2">
      <c r="A53" s="13"/>
      <c r="B53" s="13"/>
      <c r="C53" s="13"/>
      <c r="D53" s="13"/>
      <c r="E53" s="13"/>
      <c r="F53" s="13"/>
      <c r="G53" s="13"/>
      <c r="H53" s="13"/>
      <c r="I53" s="13"/>
    </row>
    <row r="54" spans="1:9" s="12" customFormat="1" x14ac:dyDescent="0.2">
      <c r="A54" s="13"/>
      <c r="B54" s="13"/>
      <c r="C54" s="13"/>
      <c r="D54" s="13"/>
      <c r="E54" s="13"/>
      <c r="F54" s="13"/>
      <c r="G54" s="13"/>
      <c r="H54" s="13"/>
      <c r="I54" s="13"/>
    </row>
    <row r="55" spans="1:9" s="12" customFormat="1" x14ac:dyDescent="0.2">
      <c r="A55" s="13"/>
      <c r="B55" s="13"/>
      <c r="C55" s="13"/>
      <c r="D55" s="13"/>
      <c r="E55" s="13"/>
      <c r="F55" s="13"/>
      <c r="G55" s="13"/>
      <c r="H55" s="13"/>
      <c r="I55" s="13"/>
    </row>
    <row r="56" spans="1:9" s="12" customFormat="1" x14ac:dyDescent="0.2">
      <c r="A56" s="13"/>
      <c r="B56" s="13"/>
      <c r="C56" s="13"/>
      <c r="D56" s="13"/>
      <c r="E56" s="13"/>
      <c r="F56" s="13"/>
      <c r="G56" s="13"/>
      <c r="H56" s="13"/>
      <c r="I56" s="13"/>
    </row>
    <row r="57" spans="1:9" s="12" customFormat="1" x14ac:dyDescent="0.2">
      <c r="A57" s="13"/>
      <c r="B57" s="13"/>
      <c r="C57" s="13"/>
      <c r="D57" s="13"/>
      <c r="E57" s="13"/>
      <c r="F57" s="13"/>
      <c r="G57" s="13"/>
      <c r="H57" s="13"/>
      <c r="I57" s="13"/>
    </row>
    <row r="58" spans="1:9" s="12" customFormat="1" x14ac:dyDescent="0.2">
      <c r="A58" s="13"/>
      <c r="B58" s="13"/>
      <c r="C58" s="13"/>
      <c r="D58" s="13"/>
      <c r="E58" s="13"/>
      <c r="F58" s="13"/>
      <c r="G58" s="13"/>
      <c r="H58" s="13"/>
      <c r="I58" s="13"/>
    </row>
    <row r="59" spans="1:9" s="12" customFormat="1" x14ac:dyDescent="0.2">
      <c r="A59" s="13"/>
      <c r="B59" s="13"/>
      <c r="C59" s="13"/>
      <c r="D59" s="13"/>
      <c r="E59" s="13"/>
      <c r="F59" s="13"/>
      <c r="G59" s="13"/>
      <c r="H59" s="13"/>
      <c r="I59" s="13"/>
    </row>
    <row r="60" spans="1:9" s="12" customFormat="1" x14ac:dyDescent="0.2">
      <c r="A60" s="13"/>
      <c r="B60" s="13"/>
      <c r="C60" s="13"/>
      <c r="D60" s="13"/>
      <c r="E60" s="13"/>
      <c r="F60" s="13"/>
      <c r="G60" s="13"/>
      <c r="H60" s="13"/>
      <c r="I60" s="13"/>
    </row>
    <row r="61" spans="1:9" s="12" customFormat="1" x14ac:dyDescent="0.2">
      <c r="A61" s="13"/>
      <c r="B61" s="13"/>
      <c r="C61" s="13"/>
      <c r="D61" s="13"/>
      <c r="E61" s="13"/>
      <c r="F61" s="13"/>
      <c r="G61" s="13"/>
      <c r="H61" s="13"/>
      <c r="I61" s="13"/>
    </row>
    <row r="62" spans="1:9" s="12" customFormat="1" x14ac:dyDescent="0.2">
      <c r="A62" s="13"/>
      <c r="B62" s="13"/>
      <c r="C62" s="13"/>
      <c r="D62" s="13"/>
      <c r="E62" s="13"/>
      <c r="F62" s="13"/>
      <c r="G62" s="13"/>
      <c r="H62" s="13"/>
      <c r="I62" s="13"/>
    </row>
    <row r="63" spans="1:9" s="12" customFormat="1" x14ac:dyDescent="0.2">
      <c r="A63" s="13"/>
      <c r="B63" s="13"/>
      <c r="C63" s="13"/>
      <c r="D63" s="13"/>
      <c r="E63" s="13"/>
      <c r="F63" s="13"/>
      <c r="G63" s="13"/>
      <c r="H63" s="13"/>
      <c r="I63" s="13"/>
    </row>
    <row r="64" spans="1:9" s="12" customFormat="1" x14ac:dyDescent="0.2">
      <c r="A64" s="13"/>
      <c r="B64" s="13"/>
      <c r="C64" s="13"/>
      <c r="D64" s="13"/>
      <c r="E64" s="13"/>
      <c r="F64" s="13"/>
      <c r="G64" s="13"/>
      <c r="H64" s="13"/>
      <c r="I64" s="13"/>
    </row>
    <row r="65" spans="1:9" s="12" customFormat="1" x14ac:dyDescent="0.2">
      <c r="A65" s="13"/>
      <c r="B65" s="13"/>
      <c r="C65" s="13"/>
      <c r="D65" s="13"/>
      <c r="E65" s="13"/>
      <c r="F65" s="13"/>
      <c r="G65" s="13"/>
      <c r="H65" s="13"/>
      <c r="I65" s="13"/>
    </row>
    <row r="66" spans="1:9" s="12" customFormat="1" x14ac:dyDescent="0.2">
      <c r="A66" s="13"/>
      <c r="B66" s="13"/>
      <c r="C66" s="13"/>
      <c r="D66" s="13"/>
      <c r="E66" s="13"/>
      <c r="F66" s="13"/>
      <c r="G66" s="13"/>
      <c r="H66" s="13"/>
      <c r="I66" s="13"/>
    </row>
    <row r="67" spans="1:9" s="12" customFormat="1" x14ac:dyDescent="0.2">
      <c r="A67" s="13"/>
      <c r="B67" s="13"/>
      <c r="C67" s="13"/>
      <c r="D67" s="13"/>
      <c r="E67" s="13"/>
      <c r="F67" s="13"/>
      <c r="G67" s="13"/>
      <c r="H67" s="13"/>
      <c r="I67" s="13"/>
    </row>
    <row r="68" spans="1:9" s="12" customFormat="1" x14ac:dyDescent="0.2">
      <c r="A68" s="13"/>
      <c r="B68" s="13"/>
      <c r="C68" s="13"/>
      <c r="D68" s="13"/>
      <c r="E68" s="13"/>
      <c r="F68" s="13"/>
      <c r="G68" s="13"/>
      <c r="H68" s="13"/>
      <c r="I68" s="13"/>
    </row>
    <row r="69" spans="1:9" s="12" customFormat="1" x14ac:dyDescent="0.2">
      <c r="A69" s="13"/>
      <c r="B69" s="13"/>
      <c r="C69" s="13"/>
      <c r="D69" s="13"/>
      <c r="E69" s="13"/>
      <c r="F69" s="13"/>
      <c r="G69" s="13"/>
      <c r="H69" s="13"/>
      <c r="I69" s="13"/>
    </row>
    <row r="70" spans="1:9" s="12" customFormat="1" x14ac:dyDescent="0.2">
      <c r="A70" s="13"/>
      <c r="B70" s="13"/>
      <c r="C70" s="13"/>
      <c r="D70" s="13"/>
      <c r="E70" s="13"/>
      <c r="F70" s="13"/>
      <c r="G70" s="13"/>
      <c r="H70" s="13"/>
      <c r="I70" s="13"/>
    </row>
    <row r="71" spans="1:9" s="12" customFormat="1" x14ac:dyDescent="0.2">
      <c r="A71" s="13"/>
      <c r="B71" s="13"/>
      <c r="C71" s="13"/>
      <c r="D71" s="13"/>
      <c r="E71" s="13"/>
      <c r="F71" s="13"/>
      <c r="G71" s="13"/>
      <c r="H71" s="13"/>
      <c r="I71" s="13"/>
    </row>
    <row r="72" spans="1:9" s="12" customFormat="1" x14ac:dyDescent="0.2">
      <c r="A72" s="13"/>
      <c r="B72" s="13"/>
      <c r="C72" s="13"/>
      <c r="D72" s="13"/>
      <c r="E72" s="13"/>
      <c r="F72" s="13"/>
      <c r="G72" s="13"/>
      <c r="H72" s="13"/>
      <c r="I72" s="13"/>
    </row>
    <row r="73" spans="1:9" s="12" customFormat="1" x14ac:dyDescent="0.2">
      <c r="A73" s="13"/>
      <c r="B73" s="13"/>
      <c r="C73" s="13"/>
      <c r="D73" s="13"/>
      <c r="E73" s="13"/>
      <c r="F73" s="13"/>
      <c r="G73" s="13"/>
      <c r="H73" s="13"/>
      <c r="I73" s="13"/>
    </row>
    <row r="74" spans="1:9" s="12" customFormat="1" x14ac:dyDescent="0.2">
      <c r="A74" s="13"/>
      <c r="B74" s="13"/>
      <c r="C74" s="13"/>
      <c r="D74" s="13"/>
      <c r="E74" s="13"/>
      <c r="F74" s="13"/>
      <c r="G74" s="13"/>
      <c r="H74" s="13"/>
      <c r="I74" s="13"/>
    </row>
    <row r="75" spans="1:9" s="12" customFormat="1" x14ac:dyDescent="0.2">
      <c r="A75" s="13"/>
      <c r="B75" s="13"/>
      <c r="C75" s="13"/>
      <c r="D75" s="13"/>
      <c r="E75" s="13"/>
      <c r="F75" s="13"/>
      <c r="G75" s="13"/>
      <c r="H75" s="13"/>
      <c r="I75" s="13"/>
    </row>
    <row r="76" spans="1:9" s="12" customFormat="1" x14ac:dyDescent="0.2">
      <c r="A76" s="13"/>
      <c r="B76" s="13"/>
      <c r="C76" s="13"/>
      <c r="D76" s="13"/>
      <c r="E76" s="13"/>
      <c r="F76" s="13"/>
      <c r="G76" s="13"/>
      <c r="H76" s="13"/>
      <c r="I76" s="13"/>
    </row>
    <row r="77" spans="1:9" s="12" customFormat="1" x14ac:dyDescent="0.2">
      <c r="A77" s="13"/>
      <c r="B77" s="13"/>
      <c r="C77" s="13"/>
      <c r="D77" s="13"/>
      <c r="E77" s="13"/>
      <c r="F77" s="13"/>
      <c r="G77" s="13"/>
      <c r="H77" s="13"/>
      <c r="I77" s="13"/>
    </row>
    <row r="78" spans="1:9" s="12" customFormat="1" x14ac:dyDescent="0.2">
      <c r="A78" s="13"/>
      <c r="B78" s="13"/>
      <c r="C78" s="13"/>
      <c r="D78" s="13"/>
      <c r="E78" s="13"/>
      <c r="F78" s="13"/>
      <c r="G78" s="13"/>
      <c r="H78" s="13"/>
      <c r="I78" s="13"/>
    </row>
    <row r="79" spans="1:9" s="12" customFormat="1" x14ac:dyDescent="0.2">
      <c r="A79" s="13"/>
      <c r="B79" s="13"/>
      <c r="C79" s="13"/>
      <c r="D79" s="13"/>
      <c r="E79" s="13"/>
      <c r="F79" s="13"/>
      <c r="G79" s="13"/>
      <c r="H79" s="13"/>
      <c r="I79" s="13"/>
    </row>
    <row r="80" spans="1:9" s="12" customFormat="1" x14ac:dyDescent="0.2">
      <c r="A80" s="13"/>
      <c r="B80" s="13"/>
      <c r="C80" s="13"/>
      <c r="D80" s="13"/>
      <c r="E80" s="13"/>
      <c r="F80" s="13"/>
      <c r="G80" s="13"/>
      <c r="H80" s="13"/>
      <c r="I80" s="13"/>
    </row>
    <row r="81" spans="1:9" s="12" customFormat="1" x14ac:dyDescent="0.2">
      <c r="A81" s="13"/>
      <c r="B81" s="13"/>
      <c r="C81" s="13"/>
      <c r="D81" s="13"/>
      <c r="E81" s="13"/>
      <c r="F81" s="13"/>
      <c r="G81" s="13"/>
      <c r="H81" s="13"/>
      <c r="I81" s="13"/>
    </row>
    <row r="82" spans="1:9" s="12" customFormat="1" x14ac:dyDescent="0.2">
      <c r="A82" s="13"/>
      <c r="B82" s="13"/>
      <c r="C82" s="13"/>
      <c r="D82" s="13"/>
      <c r="E82" s="13"/>
      <c r="F82" s="13"/>
      <c r="G82" s="13"/>
      <c r="H82" s="13"/>
      <c r="I82" s="13"/>
    </row>
    <row r="83" spans="1:9" s="12" customFormat="1" x14ac:dyDescent="0.2">
      <c r="A83" s="13"/>
      <c r="B83" s="13"/>
      <c r="C83" s="13"/>
      <c r="D83" s="13"/>
      <c r="E83" s="13"/>
      <c r="F83" s="13"/>
      <c r="G83" s="13"/>
      <c r="H83" s="13"/>
      <c r="I83" s="13"/>
    </row>
    <row r="84" spans="1:9" s="12" customFormat="1" x14ac:dyDescent="0.2">
      <c r="A84" s="13"/>
      <c r="B84" s="13"/>
      <c r="C84" s="13"/>
      <c r="D84" s="13"/>
      <c r="E84" s="13"/>
      <c r="F84" s="13"/>
      <c r="G84" s="13"/>
      <c r="H84" s="13"/>
      <c r="I84" s="13"/>
    </row>
    <row r="85" spans="1:9" s="12" customFormat="1" x14ac:dyDescent="0.2">
      <c r="A85" s="13"/>
      <c r="B85" s="13"/>
      <c r="C85" s="13"/>
      <c r="D85" s="13"/>
      <c r="E85" s="13"/>
      <c r="F85" s="13"/>
      <c r="G85" s="13"/>
      <c r="H85" s="13"/>
      <c r="I85" s="13"/>
    </row>
    <row r="86" spans="1:9" s="12" customFormat="1" x14ac:dyDescent="0.2">
      <c r="A86" s="13"/>
      <c r="B86" s="13"/>
      <c r="C86" s="13"/>
      <c r="D86" s="13"/>
      <c r="E86" s="13"/>
      <c r="F86" s="13"/>
      <c r="G86" s="13"/>
      <c r="H86" s="13"/>
      <c r="I86" s="13"/>
    </row>
    <row r="87" spans="1:9" s="12" customFormat="1" x14ac:dyDescent="0.2">
      <c r="A87" s="13"/>
      <c r="B87" s="13"/>
      <c r="C87" s="13"/>
      <c r="D87" s="13"/>
      <c r="E87" s="13"/>
      <c r="F87" s="13"/>
      <c r="G87" s="13"/>
      <c r="H87" s="13"/>
      <c r="I87" s="13"/>
    </row>
    <row r="88" spans="1:9" s="12" customFormat="1" x14ac:dyDescent="0.2">
      <c r="A88" s="13"/>
      <c r="B88" s="13"/>
      <c r="C88" s="13"/>
      <c r="D88" s="13"/>
      <c r="E88" s="13"/>
      <c r="F88" s="13"/>
      <c r="G88" s="13"/>
      <c r="H88" s="13"/>
      <c r="I88" s="13"/>
    </row>
    <row r="89" spans="1:9" s="12" customFormat="1" x14ac:dyDescent="0.2">
      <c r="A89" s="13"/>
      <c r="B89" s="13"/>
      <c r="C89" s="13"/>
      <c r="D89" s="13"/>
      <c r="E89" s="13"/>
      <c r="F89" s="13"/>
      <c r="G89" s="13"/>
      <c r="H89" s="13"/>
      <c r="I89" s="13"/>
    </row>
    <row r="90" spans="1:9" s="12" customFormat="1" x14ac:dyDescent="0.2">
      <c r="A90" s="13"/>
      <c r="B90" s="13"/>
      <c r="C90" s="13"/>
      <c r="D90" s="13"/>
      <c r="E90" s="13"/>
      <c r="F90" s="13"/>
      <c r="G90" s="13"/>
      <c r="H90" s="13"/>
      <c r="I90" s="13"/>
    </row>
    <row r="91" spans="1:9" s="12" customFormat="1" x14ac:dyDescent="0.2">
      <c r="A91" s="13"/>
      <c r="B91" s="13"/>
      <c r="C91" s="13"/>
      <c r="D91" s="13"/>
      <c r="E91" s="13"/>
      <c r="F91" s="13"/>
      <c r="G91" s="13"/>
      <c r="H91" s="13"/>
      <c r="I91" s="13"/>
    </row>
    <row r="92" spans="1:9" s="12" customFormat="1" x14ac:dyDescent="0.2">
      <c r="A92" s="13"/>
      <c r="B92" s="13"/>
      <c r="C92" s="13"/>
      <c r="D92" s="13"/>
      <c r="E92" s="13"/>
      <c r="F92" s="13"/>
      <c r="G92" s="13"/>
      <c r="H92" s="13"/>
      <c r="I92" s="13"/>
    </row>
    <row r="93" spans="1:9" s="12" customFormat="1" x14ac:dyDescent="0.2">
      <c r="A93" s="13"/>
      <c r="B93" s="13"/>
      <c r="C93" s="13"/>
      <c r="D93" s="13"/>
      <c r="E93" s="13"/>
      <c r="F93" s="13"/>
      <c r="G93" s="13"/>
      <c r="H93" s="13"/>
      <c r="I93" s="13"/>
    </row>
    <row r="94" spans="1:9" s="12" customFormat="1" x14ac:dyDescent="0.2">
      <c r="A94" s="13"/>
      <c r="B94" s="13"/>
      <c r="C94" s="13"/>
      <c r="D94" s="13"/>
      <c r="E94" s="13"/>
      <c r="F94" s="13"/>
      <c r="G94" s="13"/>
      <c r="H94" s="13"/>
      <c r="I94" s="13"/>
    </row>
    <row r="95" spans="1:9" s="12" customFormat="1" x14ac:dyDescent="0.2">
      <c r="A95" s="13"/>
      <c r="B95" s="13"/>
      <c r="C95" s="13"/>
      <c r="D95" s="13"/>
      <c r="E95" s="13"/>
      <c r="F95" s="13"/>
      <c r="G95" s="13"/>
      <c r="H95" s="13"/>
      <c r="I95" s="13"/>
    </row>
    <row r="96" spans="1:9" s="12" customFormat="1" x14ac:dyDescent="0.2">
      <c r="A96" s="13"/>
      <c r="B96" s="13"/>
      <c r="C96" s="13"/>
      <c r="D96" s="13"/>
      <c r="E96" s="13"/>
      <c r="F96" s="13"/>
      <c r="G96" s="13"/>
      <c r="H96" s="13"/>
      <c r="I96" s="13"/>
    </row>
    <row r="97" spans="1:9" s="12" customFormat="1" x14ac:dyDescent="0.2">
      <c r="A97" s="13"/>
      <c r="B97" s="13"/>
      <c r="C97" s="13"/>
      <c r="D97" s="13"/>
      <c r="E97" s="13"/>
      <c r="F97" s="13"/>
      <c r="G97" s="13"/>
      <c r="H97" s="13"/>
      <c r="I97" s="13"/>
    </row>
    <row r="98" spans="1:9" s="12" customFormat="1" x14ac:dyDescent="0.2">
      <c r="A98" s="13"/>
      <c r="B98" s="13"/>
      <c r="C98" s="13"/>
      <c r="D98" s="13"/>
      <c r="E98" s="13"/>
      <c r="F98" s="13"/>
      <c r="G98" s="13"/>
      <c r="H98" s="13"/>
      <c r="I98" s="13"/>
    </row>
    <row r="99" spans="1:9" s="12" customFormat="1" x14ac:dyDescent="0.2">
      <c r="A99" s="13"/>
      <c r="B99" s="13"/>
      <c r="C99" s="13"/>
      <c r="D99" s="13"/>
      <c r="E99" s="13"/>
      <c r="F99" s="13"/>
      <c r="G99" s="13"/>
      <c r="H99" s="13"/>
      <c r="I99" s="13"/>
    </row>
    <row r="100" spans="1:9" s="12" customFormat="1" x14ac:dyDescent="0.2">
      <c r="A100" s="13"/>
      <c r="B100" s="13"/>
      <c r="C100" s="13"/>
      <c r="D100" s="13"/>
      <c r="E100" s="13"/>
      <c r="F100" s="13"/>
      <c r="G100" s="13"/>
      <c r="H100" s="13"/>
      <c r="I100" s="13"/>
    </row>
    <row r="101" spans="1:9" s="12" customFormat="1" x14ac:dyDescent="0.2">
      <c r="A101" s="13"/>
      <c r="B101" s="13"/>
      <c r="C101" s="13"/>
      <c r="D101" s="13"/>
      <c r="E101" s="13"/>
      <c r="F101" s="13"/>
      <c r="G101" s="13"/>
      <c r="H101" s="13"/>
      <c r="I101" s="13"/>
    </row>
    <row r="102" spans="1:9" s="12" customFormat="1" x14ac:dyDescent="0.2">
      <c r="A102" s="13"/>
      <c r="B102" s="13"/>
      <c r="C102" s="13"/>
      <c r="D102" s="13"/>
      <c r="E102" s="13"/>
      <c r="F102" s="13"/>
      <c r="G102" s="13"/>
      <c r="H102" s="13"/>
      <c r="I102" s="13"/>
    </row>
    <row r="103" spans="1:9" s="12" customFormat="1" x14ac:dyDescent="0.2">
      <c r="A103" s="13"/>
      <c r="B103" s="13"/>
      <c r="C103" s="13"/>
      <c r="D103" s="13"/>
      <c r="E103" s="13"/>
      <c r="F103" s="13"/>
      <c r="G103" s="13"/>
      <c r="H103" s="13"/>
      <c r="I103" s="13"/>
    </row>
    <row r="104" spans="1:9" s="12" customFormat="1" x14ac:dyDescent="0.2">
      <c r="A104" s="13"/>
      <c r="B104" s="13"/>
      <c r="C104" s="13"/>
      <c r="D104" s="13"/>
      <c r="E104" s="13"/>
      <c r="F104" s="13"/>
      <c r="G104" s="13"/>
      <c r="H104" s="13"/>
      <c r="I104" s="13"/>
    </row>
    <row r="105" spans="1:9" s="12" customFormat="1" x14ac:dyDescent="0.2">
      <c r="A105" s="13"/>
      <c r="B105" s="13"/>
      <c r="C105" s="13"/>
      <c r="D105" s="13"/>
      <c r="E105" s="13"/>
      <c r="F105" s="13"/>
      <c r="G105" s="13"/>
      <c r="H105" s="13"/>
      <c r="I105" s="13"/>
    </row>
    <row r="106" spans="1:9" s="12" customFormat="1" x14ac:dyDescent="0.2">
      <c r="A106" s="13"/>
      <c r="B106" s="13"/>
      <c r="C106" s="13"/>
      <c r="D106" s="13"/>
      <c r="E106" s="13"/>
      <c r="F106" s="13"/>
      <c r="G106" s="13"/>
      <c r="H106" s="13"/>
      <c r="I106" s="13"/>
    </row>
    <row r="107" spans="1:9" s="12" customFormat="1" x14ac:dyDescent="0.2">
      <c r="A107" s="13"/>
      <c r="B107" s="13"/>
      <c r="C107" s="13"/>
      <c r="D107" s="13"/>
      <c r="E107" s="13"/>
      <c r="F107" s="13"/>
      <c r="G107" s="13"/>
      <c r="H107" s="13"/>
      <c r="I107" s="13"/>
    </row>
    <row r="108" spans="1:9" s="12" customFormat="1" x14ac:dyDescent="0.2">
      <c r="A108" s="13"/>
      <c r="B108" s="13"/>
      <c r="C108" s="13"/>
      <c r="D108" s="13"/>
      <c r="E108" s="13"/>
      <c r="F108" s="13"/>
      <c r="G108" s="13"/>
      <c r="H108" s="13"/>
      <c r="I108" s="13"/>
    </row>
    <row r="109" spans="1:9" s="12" customFormat="1" x14ac:dyDescent="0.2">
      <c r="A109" s="13"/>
      <c r="B109" s="13"/>
      <c r="C109" s="13"/>
      <c r="D109" s="13"/>
      <c r="E109" s="13"/>
      <c r="F109" s="13"/>
      <c r="G109" s="13"/>
      <c r="H109" s="13"/>
      <c r="I109" s="13"/>
    </row>
    <row r="110" spans="1:9" s="12" customFormat="1" x14ac:dyDescent="0.2">
      <c r="A110" s="13"/>
      <c r="B110" s="13"/>
      <c r="C110" s="13"/>
      <c r="D110" s="13"/>
      <c r="E110" s="13"/>
      <c r="F110" s="13"/>
      <c r="G110" s="13"/>
      <c r="H110" s="13"/>
      <c r="I110" s="13"/>
    </row>
    <row r="111" spans="1:9" s="12" customFormat="1" x14ac:dyDescent="0.2">
      <c r="A111" s="13"/>
      <c r="B111" s="13"/>
      <c r="C111" s="13"/>
      <c r="D111" s="13"/>
      <c r="E111" s="13"/>
      <c r="F111" s="13"/>
      <c r="G111" s="13"/>
      <c r="H111" s="13"/>
      <c r="I111" s="13"/>
    </row>
    <row r="112" spans="1:9" s="12" customFormat="1" x14ac:dyDescent="0.2">
      <c r="A112" s="13"/>
      <c r="B112" s="13"/>
      <c r="C112" s="13"/>
      <c r="D112" s="13"/>
      <c r="E112" s="13"/>
      <c r="F112" s="13"/>
      <c r="G112" s="13"/>
      <c r="H112" s="13"/>
      <c r="I112" s="13"/>
    </row>
    <row r="113" spans="1:9" s="12" customFormat="1" x14ac:dyDescent="0.2">
      <c r="A113" s="13"/>
      <c r="B113" s="13"/>
      <c r="C113" s="13"/>
      <c r="D113" s="13"/>
      <c r="E113" s="13"/>
      <c r="F113" s="13"/>
      <c r="G113" s="13"/>
      <c r="H113" s="13"/>
      <c r="I113" s="13"/>
    </row>
    <row r="114" spans="1:9" s="12" customFormat="1" x14ac:dyDescent="0.2">
      <c r="A114" s="13"/>
      <c r="B114" s="13"/>
      <c r="C114" s="13"/>
      <c r="D114" s="13"/>
      <c r="E114" s="13"/>
      <c r="F114" s="13"/>
      <c r="G114" s="13"/>
      <c r="H114" s="13"/>
      <c r="I114" s="13"/>
    </row>
    <row r="115" spans="1:9" s="12" customFormat="1" x14ac:dyDescent="0.2">
      <c r="A115" s="13"/>
      <c r="B115" s="13"/>
      <c r="C115" s="13"/>
      <c r="D115" s="13"/>
      <c r="E115" s="13"/>
      <c r="F115" s="13"/>
      <c r="G115" s="13"/>
      <c r="H115" s="13"/>
      <c r="I115" s="13"/>
    </row>
    <row r="116" spans="1:9" s="12" customFormat="1" x14ac:dyDescent="0.2">
      <c r="A116" s="13"/>
      <c r="B116" s="13"/>
      <c r="C116" s="13"/>
      <c r="D116" s="13"/>
      <c r="E116" s="13"/>
      <c r="F116" s="13"/>
      <c r="G116" s="13"/>
      <c r="H116" s="13"/>
      <c r="I116" s="13"/>
    </row>
    <row r="117" spans="1:9" s="12" customFormat="1" x14ac:dyDescent="0.2">
      <c r="A117" s="13"/>
      <c r="B117" s="13"/>
      <c r="C117" s="13"/>
      <c r="D117" s="13"/>
      <c r="E117" s="13"/>
      <c r="F117" s="13"/>
      <c r="G117" s="13"/>
      <c r="H117" s="13"/>
      <c r="I117" s="13"/>
    </row>
    <row r="118" spans="1:9" s="12" customFormat="1" x14ac:dyDescent="0.2">
      <c r="A118" s="13"/>
      <c r="B118" s="13"/>
      <c r="C118" s="13"/>
      <c r="D118" s="13"/>
      <c r="E118" s="13"/>
      <c r="F118" s="13"/>
      <c r="G118" s="13"/>
      <c r="H118" s="13"/>
      <c r="I118" s="13"/>
    </row>
    <row r="119" spans="1:9" s="12" customFormat="1" x14ac:dyDescent="0.2">
      <c r="A119" s="13"/>
      <c r="B119" s="13"/>
      <c r="C119" s="13"/>
      <c r="D119" s="13"/>
      <c r="E119" s="13"/>
      <c r="F119" s="13"/>
      <c r="G119" s="13"/>
      <c r="H119" s="13"/>
      <c r="I119" s="13"/>
    </row>
    <row r="120" spans="1:9" s="12" customFormat="1" x14ac:dyDescent="0.2">
      <c r="A120" s="13"/>
      <c r="B120" s="13"/>
      <c r="C120" s="13"/>
      <c r="D120" s="13"/>
      <c r="E120" s="13"/>
      <c r="F120" s="13"/>
      <c r="G120" s="13"/>
      <c r="H120" s="13"/>
      <c r="I120" s="13"/>
    </row>
    <row r="121" spans="1:9" s="12" customFormat="1" x14ac:dyDescent="0.2">
      <c r="A121" s="13"/>
      <c r="B121" s="13"/>
      <c r="C121" s="13"/>
      <c r="D121" s="13"/>
      <c r="E121" s="13"/>
      <c r="F121" s="13"/>
      <c r="G121" s="13"/>
      <c r="H121" s="13"/>
      <c r="I121" s="13"/>
    </row>
    <row r="122" spans="1:9" s="12" customFormat="1" x14ac:dyDescent="0.2">
      <c r="A122" s="13"/>
      <c r="B122" s="13"/>
      <c r="C122" s="13"/>
      <c r="D122" s="13"/>
      <c r="E122" s="13"/>
      <c r="F122" s="13"/>
      <c r="G122" s="13"/>
      <c r="H122" s="13"/>
      <c r="I122" s="13"/>
    </row>
    <row r="123" spans="1:9" s="12" customFormat="1" x14ac:dyDescent="0.2">
      <c r="A123" s="13"/>
      <c r="B123" s="13"/>
      <c r="C123" s="13"/>
      <c r="D123" s="13"/>
      <c r="E123" s="13"/>
      <c r="F123" s="13"/>
      <c r="G123" s="13"/>
      <c r="H123" s="13"/>
      <c r="I123" s="13"/>
    </row>
    <row r="124" spans="1:9" s="12" customFormat="1" x14ac:dyDescent="0.2">
      <c r="A124" s="13"/>
      <c r="B124" s="13"/>
      <c r="C124" s="13"/>
      <c r="D124" s="13"/>
      <c r="E124" s="13"/>
      <c r="F124" s="13"/>
      <c r="G124" s="13"/>
      <c r="H124" s="13"/>
      <c r="I124" s="13"/>
    </row>
    <row r="125" spans="1:9" s="12" customFormat="1" x14ac:dyDescent="0.2">
      <c r="A125" s="13"/>
      <c r="B125" s="13"/>
      <c r="C125" s="13"/>
      <c r="D125" s="13"/>
      <c r="E125" s="13"/>
      <c r="F125" s="13"/>
      <c r="G125" s="13"/>
      <c r="H125" s="13"/>
      <c r="I125" s="13"/>
    </row>
    <row r="126" spans="1:9" s="12" customFormat="1" x14ac:dyDescent="0.2">
      <c r="A126" s="13"/>
      <c r="B126" s="13"/>
      <c r="C126" s="13"/>
      <c r="D126" s="13"/>
      <c r="E126" s="13"/>
      <c r="F126" s="13"/>
      <c r="G126" s="13"/>
      <c r="H126" s="13"/>
      <c r="I126" s="13"/>
    </row>
    <row r="127" spans="1:9" s="12" customFormat="1" x14ac:dyDescent="0.2">
      <c r="A127" s="13"/>
      <c r="B127" s="13"/>
      <c r="C127" s="13"/>
      <c r="D127" s="13"/>
      <c r="E127" s="13"/>
      <c r="F127" s="13"/>
      <c r="G127" s="13"/>
      <c r="H127" s="13"/>
      <c r="I127" s="13"/>
    </row>
    <row r="128" spans="1:9" s="12" customFormat="1" x14ac:dyDescent="0.2">
      <c r="A128" s="13"/>
      <c r="B128" s="13"/>
      <c r="C128" s="13"/>
      <c r="D128" s="13"/>
      <c r="E128" s="13"/>
      <c r="F128" s="13"/>
      <c r="G128" s="13"/>
      <c r="H128" s="13"/>
      <c r="I128" s="13"/>
    </row>
    <row r="129" spans="1:9" s="12" customFormat="1" x14ac:dyDescent="0.2">
      <c r="A129" s="13"/>
      <c r="B129" s="13"/>
      <c r="C129" s="13"/>
      <c r="D129" s="13"/>
      <c r="E129" s="13"/>
      <c r="F129" s="13"/>
      <c r="G129" s="13"/>
      <c r="H129" s="13"/>
      <c r="I129" s="13"/>
    </row>
    <row r="130" spans="1:9" s="12" customFormat="1" x14ac:dyDescent="0.2">
      <c r="A130" s="13"/>
      <c r="B130" s="13"/>
      <c r="C130" s="13"/>
      <c r="D130" s="13"/>
      <c r="E130" s="13"/>
      <c r="F130" s="13"/>
      <c r="G130" s="13"/>
      <c r="H130" s="13"/>
      <c r="I130" s="13"/>
    </row>
    <row r="131" spans="1:9" s="12" customFormat="1" x14ac:dyDescent="0.2">
      <c r="A131" s="13"/>
      <c r="B131" s="13"/>
      <c r="C131" s="13"/>
      <c r="D131" s="13"/>
      <c r="E131" s="13"/>
      <c r="F131" s="13"/>
      <c r="G131" s="13"/>
      <c r="H131" s="13"/>
      <c r="I131" s="13"/>
    </row>
    <row r="132" spans="1:9" s="12" customFormat="1" x14ac:dyDescent="0.2">
      <c r="A132" s="13"/>
      <c r="B132" s="13"/>
      <c r="C132" s="13"/>
      <c r="D132" s="13"/>
      <c r="E132" s="13"/>
      <c r="F132" s="13"/>
      <c r="G132" s="13"/>
      <c r="H132" s="13"/>
      <c r="I132" s="13"/>
    </row>
    <row r="133" spans="1:9" s="12" customFormat="1" x14ac:dyDescent="0.2">
      <c r="A133" s="13"/>
      <c r="B133" s="13"/>
      <c r="C133" s="13"/>
      <c r="D133" s="13"/>
      <c r="E133" s="13"/>
      <c r="F133" s="13"/>
      <c r="G133" s="13"/>
      <c r="H133" s="13"/>
      <c r="I133" s="13"/>
    </row>
    <row r="134" spans="1:9" s="12" customFormat="1" x14ac:dyDescent="0.2">
      <c r="A134" s="13"/>
      <c r="B134" s="13"/>
      <c r="C134" s="13"/>
      <c r="D134" s="13"/>
      <c r="E134" s="13"/>
      <c r="F134" s="13"/>
      <c r="G134" s="13"/>
      <c r="H134" s="13"/>
      <c r="I134" s="13"/>
    </row>
    <row r="135" spans="1:9" s="12" customFormat="1" x14ac:dyDescent="0.2">
      <c r="A135" s="13"/>
      <c r="B135" s="13"/>
      <c r="C135" s="13"/>
      <c r="D135" s="13"/>
      <c r="E135" s="13"/>
      <c r="F135" s="13"/>
      <c r="G135" s="13"/>
      <c r="H135" s="13"/>
      <c r="I135" s="13"/>
    </row>
    <row r="136" spans="1:9" s="12" customFormat="1" x14ac:dyDescent="0.2">
      <c r="A136" s="13"/>
      <c r="B136" s="13"/>
      <c r="C136" s="13"/>
      <c r="D136" s="13"/>
      <c r="E136" s="13"/>
      <c r="F136" s="13"/>
      <c r="G136" s="13"/>
      <c r="H136" s="13"/>
      <c r="I136" s="13"/>
    </row>
    <row r="137" spans="1:9" s="12" customFormat="1" x14ac:dyDescent="0.2">
      <c r="A137" s="13"/>
      <c r="B137" s="13"/>
      <c r="C137" s="13"/>
      <c r="D137" s="13"/>
      <c r="E137" s="13"/>
      <c r="F137" s="13"/>
      <c r="G137" s="13"/>
      <c r="H137" s="13"/>
      <c r="I137" s="13"/>
    </row>
    <row r="138" spans="1:9" s="12" customFormat="1" x14ac:dyDescent="0.2">
      <c r="A138" s="13"/>
      <c r="B138" s="13"/>
      <c r="C138" s="13"/>
      <c r="D138" s="13"/>
      <c r="E138" s="13"/>
      <c r="F138" s="13"/>
      <c r="G138" s="13"/>
      <c r="H138" s="13"/>
      <c r="I138" s="13"/>
    </row>
    <row r="139" spans="1:9" s="12" customFormat="1" x14ac:dyDescent="0.2">
      <c r="A139" s="13"/>
      <c r="B139" s="13"/>
      <c r="C139" s="13"/>
      <c r="D139" s="13"/>
      <c r="E139" s="13"/>
      <c r="F139" s="13"/>
      <c r="G139" s="13"/>
      <c r="H139" s="13"/>
      <c r="I139" s="13"/>
    </row>
    <row r="140" spans="1:9" s="12" customFormat="1" x14ac:dyDescent="0.2">
      <c r="A140" s="13"/>
      <c r="B140" s="13"/>
      <c r="C140" s="13"/>
      <c r="D140" s="13"/>
      <c r="E140" s="13"/>
      <c r="F140" s="13"/>
      <c r="G140" s="13"/>
      <c r="H140" s="13"/>
      <c r="I140" s="13"/>
    </row>
    <row r="141" spans="1:9" s="12" customFormat="1" x14ac:dyDescent="0.2">
      <c r="A141" s="13"/>
      <c r="B141" s="13"/>
      <c r="C141" s="13"/>
      <c r="D141" s="13"/>
      <c r="E141" s="13"/>
      <c r="F141" s="13"/>
      <c r="G141" s="13"/>
      <c r="H141" s="13"/>
      <c r="I141" s="13"/>
    </row>
    <row r="142" spans="1:9" s="12" customFormat="1" x14ac:dyDescent="0.2">
      <c r="A142" s="13"/>
      <c r="B142" s="13"/>
      <c r="C142" s="13"/>
      <c r="D142" s="13"/>
      <c r="E142" s="13"/>
      <c r="F142" s="13"/>
      <c r="G142" s="13"/>
      <c r="H142" s="13"/>
      <c r="I142" s="13"/>
    </row>
    <row r="143" spans="1:9" s="12" customFormat="1" x14ac:dyDescent="0.2">
      <c r="A143" s="13"/>
      <c r="B143" s="13"/>
      <c r="C143" s="13"/>
      <c r="D143" s="13"/>
      <c r="E143" s="13"/>
      <c r="F143" s="13"/>
      <c r="G143" s="13"/>
      <c r="H143" s="13"/>
      <c r="I143" s="13"/>
    </row>
    <row r="144" spans="1:9" s="12" customFormat="1" x14ac:dyDescent="0.2">
      <c r="A144" s="13"/>
      <c r="B144" s="13"/>
      <c r="C144" s="13"/>
      <c r="D144" s="13"/>
      <c r="E144" s="13"/>
      <c r="F144" s="13"/>
      <c r="G144" s="13"/>
      <c r="H144" s="13"/>
      <c r="I144" s="13"/>
    </row>
    <row r="145" spans="1:9" s="12" customFormat="1" x14ac:dyDescent="0.2">
      <c r="A145" s="13"/>
      <c r="B145" s="13"/>
      <c r="C145" s="13"/>
      <c r="D145" s="13"/>
      <c r="E145" s="13"/>
      <c r="F145" s="13"/>
      <c r="G145" s="13"/>
      <c r="H145" s="13"/>
      <c r="I145" s="13"/>
    </row>
    <row r="146" spans="1:9" s="12" customFormat="1" x14ac:dyDescent="0.2">
      <c r="A146" s="13"/>
      <c r="B146" s="13"/>
      <c r="C146" s="13"/>
      <c r="D146" s="13"/>
      <c r="E146" s="13"/>
      <c r="F146" s="13"/>
      <c r="G146" s="13"/>
      <c r="H146" s="13"/>
      <c r="I146" s="13"/>
    </row>
    <row r="147" spans="1:9" s="12" customFormat="1" x14ac:dyDescent="0.2">
      <c r="A147" s="13"/>
      <c r="B147" s="13"/>
      <c r="C147" s="13"/>
      <c r="D147" s="13"/>
      <c r="E147" s="13"/>
      <c r="F147" s="13"/>
      <c r="G147" s="13"/>
      <c r="H147" s="13"/>
      <c r="I147" s="13"/>
    </row>
    <row r="148" spans="1:9" s="12" customFormat="1" x14ac:dyDescent="0.2">
      <c r="A148" s="13"/>
      <c r="B148" s="13"/>
      <c r="C148" s="13"/>
      <c r="D148" s="13"/>
      <c r="E148" s="13"/>
      <c r="F148" s="13"/>
      <c r="G148" s="13"/>
      <c r="H148" s="13"/>
      <c r="I148" s="13"/>
    </row>
    <row r="149" spans="1:9" s="12" customFormat="1" x14ac:dyDescent="0.2">
      <c r="A149" s="13"/>
      <c r="B149" s="13"/>
      <c r="C149" s="13"/>
      <c r="D149" s="13"/>
      <c r="E149" s="13"/>
      <c r="F149" s="13"/>
      <c r="G149" s="13"/>
      <c r="H149" s="13"/>
      <c r="I149" s="13"/>
    </row>
    <row r="150" spans="1:9" s="12" customFormat="1" x14ac:dyDescent="0.2">
      <c r="A150" s="13"/>
      <c r="B150" s="13"/>
      <c r="C150" s="13"/>
      <c r="D150" s="13"/>
      <c r="E150" s="13"/>
      <c r="F150" s="13"/>
      <c r="G150" s="13"/>
      <c r="H150" s="13"/>
      <c r="I150" s="13"/>
    </row>
    <row r="151" spans="1:9" s="12" customFormat="1" x14ac:dyDescent="0.2">
      <c r="A151" s="13"/>
      <c r="B151" s="13"/>
      <c r="C151" s="13"/>
      <c r="D151" s="13"/>
      <c r="E151" s="13"/>
      <c r="F151" s="13"/>
      <c r="G151" s="13"/>
      <c r="H151" s="13"/>
      <c r="I151" s="13"/>
    </row>
    <row r="152" spans="1:9" s="12" customFormat="1" x14ac:dyDescent="0.2">
      <c r="A152" s="13"/>
      <c r="B152" s="13"/>
      <c r="C152" s="13"/>
      <c r="D152" s="13"/>
      <c r="E152" s="13"/>
      <c r="F152" s="13"/>
      <c r="G152" s="13"/>
      <c r="H152" s="13"/>
      <c r="I152" s="13"/>
    </row>
    <row r="153" spans="1:9" s="12" customFormat="1" x14ac:dyDescent="0.2">
      <c r="A153" s="13"/>
      <c r="B153" s="13"/>
      <c r="C153" s="13"/>
      <c r="D153" s="13"/>
      <c r="E153" s="13"/>
      <c r="F153" s="13"/>
      <c r="G153" s="13"/>
      <c r="H153" s="13"/>
      <c r="I153" s="13"/>
    </row>
    <row r="154" spans="1:9" s="12" customFormat="1" x14ac:dyDescent="0.2">
      <c r="A154" s="13"/>
      <c r="B154" s="13"/>
      <c r="C154" s="13"/>
      <c r="D154" s="13"/>
      <c r="E154" s="13"/>
      <c r="F154" s="13"/>
      <c r="G154" s="13"/>
      <c r="H154" s="13"/>
      <c r="I154" s="13"/>
    </row>
    <row r="155" spans="1:9" s="12" customFormat="1" x14ac:dyDescent="0.2">
      <c r="A155" s="13"/>
      <c r="B155" s="13"/>
      <c r="C155" s="13"/>
      <c r="D155" s="13"/>
      <c r="E155" s="13"/>
      <c r="F155" s="13"/>
      <c r="G155" s="13"/>
      <c r="H155" s="13"/>
      <c r="I155" s="13"/>
    </row>
    <row r="156" spans="1:9" s="12" customFormat="1" x14ac:dyDescent="0.2">
      <c r="A156" s="13"/>
      <c r="B156" s="13"/>
      <c r="C156" s="13"/>
      <c r="D156" s="13"/>
      <c r="E156" s="13"/>
      <c r="F156" s="13"/>
      <c r="G156" s="13"/>
      <c r="H156" s="13"/>
      <c r="I156" s="13"/>
    </row>
    <row r="157" spans="1:9" s="12" customFormat="1" x14ac:dyDescent="0.2">
      <c r="A157" s="13"/>
      <c r="B157" s="13"/>
      <c r="C157" s="13"/>
      <c r="D157" s="13"/>
      <c r="E157" s="13"/>
      <c r="F157" s="13"/>
      <c r="G157" s="13"/>
      <c r="H157" s="13"/>
      <c r="I157" s="13"/>
    </row>
    <row r="158" spans="1:9" s="12" customFormat="1" x14ac:dyDescent="0.2">
      <c r="A158" s="13"/>
      <c r="B158" s="13"/>
      <c r="C158" s="13"/>
      <c r="D158" s="13"/>
      <c r="E158" s="13"/>
      <c r="F158" s="13"/>
      <c r="G158" s="13"/>
      <c r="H158" s="13"/>
      <c r="I158" s="13"/>
    </row>
    <row r="159" spans="1:9" s="12" customFormat="1" x14ac:dyDescent="0.2">
      <c r="A159" s="13"/>
      <c r="B159" s="13"/>
      <c r="C159" s="13"/>
      <c r="D159" s="13"/>
      <c r="E159" s="13"/>
      <c r="F159" s="13"/>
      <c r="G159" s="13"/>
      <c r="H159" s="13"/>
      <c r="I159" s="13"/>
    </row>
    <row r="160" spans="1:9" s="12" customFormat="1" x14ac:dyDescent="0.2">
      <c r="A160" s="13"/>
      <c r="B160" s="13"/>
      <c r="C160" s="13"/>
      <c r="D160" s="13"/>
      <c r="E160" s="13"/>
      <c r="F160" s="13"/>
      <c r="G160" s="13"/>
      <c r="H160" s="13"/>
      <c r="I160" s="13"/>
    </row>
    <row r="161" spans="1:9" s="12" customFormat="1" x14ac:dyDescent="0.2">
      <c r="A161" s="13"/>
      <c r="B161" s="13"/>
      <c r="C161" s="13"/>
      <c r="D161" s="13"/>
      <c r="E161" s="13"/>
      <c r="F161" s="13"/>
      <c r="G161" s="13"/>
      <c r="H161" s="13"/>
      <c r="I161" s="13"/>
    </row>
    <row r="162" spans="1:9" s="12" customFormat="1" x14ac:dyDescent="0.2">
      <c r="A162" s="13"/>
      <c r="B162" s="13"/>
      <c r="C162" s="13"/>
      <c r="D162" s="13"/>
      <c r="E162" s="13"/>
      <c r="F162" s="13"/>
      <c r="G162" s="13"/>
      <c r="H162" s="13"/>
      <c r="I162" s="13"/>
    </row>
    <row r="163" spans="1:9" s="12" customFormat="1" x14ac:dyDescent="0.2">
      <c r="A163" s="13"/>
      <c r="B163" s="13"/>
      <c r="C163" s="13"/>
      <c r="D163" s="13"/>
      <c r="E163" s="13"/>
      <c r="F163" s="13"/>
      <c r="G163" s="13"/>
      <c r="H163" s="13"/>
      <c r="I163" s="13"/>
    </row>
    <row r="164" spans="1:9" s="12" customFormat="1" x14ac:dyDescent="0.2">
      <c r="A164" s="13"/>
      <c r="B164" s="13"/>
      <c r="C164" s="13"/>
      <c r="D164" s="13"/>
      <c r="E164" s="13"/>
      <c r="F164" s="13"/>
      <c r="G164" s="13"/>
      <c r="H164" s="13"/>
      <c r="I164" s="13"/>
    </row>
    <row r="165" spans="1:9" s="12" customFormat="1" x14ac:dyDescent="0.2">
      <c r="A165" s="13"/>
      <c r="B165" s="13"/>
      <c r="C165" s="13"/>
      <c r="D165" s="13"/>
      <c r="E165" s="13"/>
      <c r="F165" s="13"/>
      <c r="G165" s="13"/>
      <c r="H165" s="13"/>
      <c r="I165" s="13"/>
    </row>
    <row r="166" spans="1:9" s="12" customFormat="1" x14ac:dyDescent="0.2">
      <c r="A166" s="13"/>
      <c r="B166" s="13"/>
      <c r="C166" s="13"/>
      <c r="D166" s="13"/>
      <c r="E166" s="13"/>
      <c r="F166" s="13"/>
      <c r="G166" s="13"/>
      <c r="H166" s="13"/>
      <c r="I166" s="13"/>
    </row>
    <row r="167" spans="1:9" s="12" customFormat="1" x14ac:dyDescent="0.2">
      <c r="A167" s="13"/>
      <c r="B167" s="13"/>
      <c r="C167" s="13"/>
      <c r="D167" s="13"/>
      <c r="E167" s="13"/>
      <c r="F167" s="13"/>
      <c r="G167" s="13"/>
      <c r="H167" s="13"/>
      <c r="I167" s="13"/>
    </row>
    <row r="168" spans="1:9" s="12" customFormat="1" x14ac:dyDescent="0.2">
      <c r="A168" s="13"/>
      <c r="B168" s="13"/>
      <c r="C168" s="13"/>
      <c r="D168" s="13"/>
      <c r="E168" s="13"/>
      <c r="F168" s="13"/>
      <c r="G168" s="13"/>
      <c r="H168" s="13"/>
      <c r="I168" s="13"/>
    </row>
    <row r="169" spans="1:9" s="12" customFormat="1" x14ac:dyDescent="0.2">
      <c r="A169" s="13"/>
      <c r="B169" s="13"/>
      <c r="C169" s="13"/>
      <c r="D169" s="13"/>
      <c r="E169" s="13"/>
      <c r="F169" s="13"/>
      <c r="G169" s="13"/>
      <c r="H169" s="13"/>
      <c r="I169" s="13"/>
    </row>
    <row r="170" spans="1:9" s="12" customFormat="1" x14ac:dyDescent="0.2">
      <c r="A170" s="13"/>
      <c r="B170" s="13"/>
      <c r="C170" s="13"/>
      <c r="D170" s="13"/>
      <c r="E170" s="13"/>
      <c r="F170" s="13"/>
      <c r="G170" s="13"/>
      <c r="H170" s="13"/>
      <c r="I170" s="13"/>
    </row>
    <row r="171" spans="1:9" s="12" customFormat="1" x14ac:dyDescent="0.2">
      <c r="A171" s="13"/>
      <c r="B171" s="13"/>
      <c r="C171" s="13"/>
      <c r="D171" s="13"/>
      <c r="E171" s="13"/>
      <c r="F171" s="13"/>
      <c r="G171" s="13"/>
      <c r="H171" s="13"/>
      <c r="I171" s="13"/>
    </row>
    <row r="172" spans="1:9" s="12" customFormat="1" x14ac:dyDescent="0.2">
      <c r="A172" s="13"/>
      <c r="B172" s="13"/>
      <c r="C172" s="13"/>
      <c r="D172" s="13"/>
      <c r="E172" s="13"/>
      <c r="F172" s="13"/>
      <c r="G172" s="13"/>
      <c r="H172" s="13"/>
      <c r="I172" s="13"/>
    </row>
    <row r="173" spans="1:9" s="12" customFormat="1" x14ac:dyDescent="0.2">
      <c r="A173" s="13"/>
      <c r="B173" s="13"/>
      <c r="C173" s="13"/>
      <c r="D173" s="13"/>
      <c r="E173" s="13"/>
      <c r="F173" s="13"/>
      <c r="G173" s="13"/>
      <c r="H173" s="13"/>
      <c r="I173" s="13"/>
    </row>
    <row r="174" spans="1:9" s="12" customFormat="1" x14ac:dyDescent="0.2">
      <c r="A174" s="13"/>
      <c r="B174" s="13"/>
      <c r="C174" s="13"/>
      <c r="D174" s="13"/>
      <c r="E174" s="13"/>
      <c r="F174" s="13"/>
      <c r="G174" s="13"/>
      <c r="H174" s="13"/>
      <c r="I174" s="13"/>
    </row>
    <row r="175" spans="1:9" s="12" customFormat="1" x14ac:dyDescent="0.2">
      <c r="A175" s="13"/>
      <c r="B175" s="13"/>
      <c r="C175" s="13"/>
      <c r="D175" s="13"/>
      <c r="E175" s="13"/>
      <c r="F175" s="13"/>
      <c r="G175" s="13"/>
      <c r="H175" s="13"/>
      <c r="I175" s="13"/>
    </row>
    <row r="176" spans="1:9" s="12" customFormat="1" x14ac:dyDescent="0.2">
      <c r="A176" s="13"/>
      <c r="B176" s="13"/>
      <c r="C176" s="13"/>
      <c r="D176" s="13"/>
      <c r="E176" s="13"/>
      <c r="F176" s="13"/>
      <c r="G176" s="13"/>
      <c r="H176" s="13"/>
      <c r="I176" s="13"/>
    </row>
    <row r="177" spans="1:9" s="12" customFormat="1" x14ac:dyDescent="0.2">
      <c r="A177" s="13"/>
      <c r="B177" s="13"/>
      <c r="C177" s="13"/>
      <c r="D177" s="13"/>
      <c r="E177" s="13"/>
      <c r="F177" s="13"/>
      <c r="G177" s="13"/>
      <c r="H177" s="13"/>
      <c r="I177" s="13"/>
    </row>
    <row r="178" spans="1:9" s="12" customFormat="1" x14ac:dyDescent="0.2">
      <c r="A178" s="13"/>
      <c r="B178" s="13"/>
      <c r="C178" s="13"/>
      <c r="D178" s="13"/>
      <c r="E178" s="13"/>
      <c r="F178" s="13"/>
      <c r="G178" s="13"/>
      <c r="H178" s="13"/>
      <c r="I178" s="13"/>
    </row>
    <row r="179" spans="1:9" s="12" customFormat="1" x14ac:dyDescent="0.2">
      <c r="A179" s="13"/>
      <c r="B179" s="13"/>
      <c r="C179" s="13"/>
      <c r="D179" s="13"/>
      <c r="E179" s="13"/>
      <c r="F179" s="13"/>
      <c r="G179" s="13"/>
      <c r="H179" s="13"/>
      <c r="I179" s="13"/>
    </row>
    <row r="180" spans="1:9" s="12" customFormat="1" x14ac:dyDescent="0.2">
      <c r="A180" s="13"/>
      <c r="B180" s="13"/>
      <c r="C180" s="13"/>
      <c r="D180" s="13"/>
      <c r="E180" s="13"/>
      <c r="F180" s="13"/>
      <c r="G180" s="13"/>
      <c r="H180" s="13"/>
      <c r="I180" s="13"/>
    </row>
    <row r="181" spans="1:9" s="12" customFormat="1" x14ac:dyDescent="0.2">
      <c r="A181" s="13"/>
      <c r="B181" s="13"/>
      <c r="C181" s="13"/>
      <c r="D181" s="13"/>
      <c r="E181" s="13"/>
      <c r="F181" s="13"/>
      <c r="G181" s="13"/>
      <c r="H181" s="13"/>
      <c r="I181" s="13"/>
    </row>
    <row r="182" spans="1:9" s="12" customFormat="1" x14ac:dyDescent="0.2">
      <c r="A182" s="13"/>
      <c r="B182" s="13"/>
      <c r="C182" s="13"/>
      <c r="D182" s="13"/>
      <c r="E182" s="13"/>
      <c r="F182" s="13"/>
      <c r="G182" s="13"/>
      <c r="H182" s="13"/>
      <c r="I182" s="13"/>
    </row>
    <row r="183" spans="1:9" s="12" customFormat="1" x14ac:dyDescent="0.2">
      <c r="A183" s="13"/>
      <c r="B183" s="13"/>
      <c r="C183" s="13"/>
      <c r="D183" s="13"/>
      <c r="E183" s="13"/>
      <c r="F183" s="13"/>
      <c r="G183" s="13"/>
      <c r="H183" s="13"/>
      <c r="I183" s="13"/>
    </row>
    <row r="184" spans="1:9" s="12" customFormat="1" x14ac:dyDescent="0.2">
      <c r="A184" s="13"/>
      <c r="B184" s="13"/>
      <c r="C184" s="13"/>
      <c r="D184" s="13"/>
      <c r="E184" s="13"/>
      <c r="F184" s="13"/>
      <c r="G184" s="13"/>
      <c r="H184" s="13"/>
      <c r="I184" s="13"/>
    </row>
    <row r="185" spans="1:9" s="12" customFormat="1" x14ac:dyDescent="0.2">
      <c r="A185" s="13"/>
      <c r="B185" s="13"/>
      <c r="C185" s="13"/>
      <c r="D185" s="13"/>
      <c r="E185" s="13"/>
      <c r="F185" s="13"/>
      <c r="G185" s="13"/>
      <c r="H185" s="13"/>
      <c r="I185" s="13"/>
    </row>
    <row r="186" spans="1:9" s="12" customFormat="1" x14ac:dyDescent="0.2">
      <c r="A186" s="13"/>
      <c r="B186" s="13"/>
      <c r="C186" s="13"/>
      <c r="D186" s="13"/>
      <c r="E186" s="13"/>
      <c r="F186" s="13"/>
      <c r="G186" s="13"/>
      <c r="H186" s="13"/>
      <c r="I186" s="13"/>
    </row>
    <row r="187" spans="1:9" s="12" customFormat="1" x14ac:dyDescent="0.2">
      <c r="A187" s="13"/>
      <c r="B187" s="13"/>
      <c r="C187" s="13"/>
      <c r="D187" s="13"/>
      <c r="E187" s="13"/>
      <c r="F187" s="13"/>
      <c r="G187" s="13"/>
      <c r="H187" s="13"/>
      <c r="I187" s="13"/>
    </row>
    <row r="188" spans="1:9" s="12" customFormat="1" x14ac:dyDescent="0.2">
      <c r="A188" s="13"/>
      <c r="B188" s="13"/>
      <c r="C188" s="13"/>
      <c r="D188" s="13"/>
      <c r="E188" s="13"/>
      <c r="F188" s="13"/>
      <c r="G188" s="13"/>
      <c r="H188" s="13"/>
      <c r="I188" s="13"/>
    </row>
    <row r="189" spans="1:9" s="12" customFormat="1" x14ac:dyDescent="0.2">
      <c r="A189" s="13"/>
      <c r="B189" s="13"/>
      <c r="C189" s="13"/>
      <c r="D189" s="13"/>
      <c r="E189" s="13"/>
      <c r="F189" s="13"/>
      <c r="G189" s="13"/>
      <c r="H189" s="13"/>
      <c r="I189" s="13"/>
    </row>
    <row r="190" spans="1:9" s="12" customFormat="1" x14ac:dyDescent="0.2">
      <c r="A190" s="13"/>
      <c r="B190" s="13"/>
      <c r="C190" s="13"/>
      <c r="D190" s="13"/>
      <c r="E190" s="13"/>
      <c r="F190" s="13"/>
      <c r="G190" s="13"/>
      <c r="H190" s="13"/>
      <c r="I190" s="13"/>
    </row>
    <row r="191" spans="1:9" s="12" customFormat="1" x14ac:dyDescent="0.2">
      <c r="A191" s="13"/>
      <c r="B191" s="13"/>
      <c r="C191" s="13"/>
      <c r="D191" s="13"/>
      <c r="E191" s="13"/>
      <c r="F191" s="13"/>
      <c r="G191" s="13"/>
      <c r="H191" s="13"/>
      <c r="I191" s="13"/>
    </row>
    <row r="192" spans="1:9" s="12" customFormat="1" x14ac:dyDescent="0.2">
      <c r="A192" s="13"/>
      <c r="B192" s="13"/>
      <c r="C192" s="13"/>
      <c r="D192" s="13"/>
      <c r="E192" s="13"/>
      <c r="F192" s="13"/>
      <c r="G192" s="13"/>
      <c r="H192" s="13"/>
      <c r="I192" s="13"/>
    </row>
    <row r="193" spans="1:9" s="12" customFormat="1" x14ac:dyDescent="0.2">
      <c r="A193" s="13"/>
      <c r="B193" s="13"/>
      <c r="C193" s="13"/>
      <c r="D193" s="13"/>
      <c r="E193" s="13"/>
      <c r="F193" s="13"/>
      <c r="G193" s="13"/>
      <c r="H193" s="13"/>
      <c r="I193" s="13"/>
    </row>
    <row r="194" spans="1:9" s="12" customFormat="1" x14ac:dyDescent="0.2">
      <c r="A194" s="13"/>
      <c r="B194" s="13"/>
      <c r="C194" s="13"/>
      <c r="D194" s="13"/>
      <c r="E194" s="13"/>
      <c r="F194" s="13"/>
      <c r="G194" s="13"/>
      <c r="H194" s="13"/>
      <c r="I194" s="13"/>
    </row>
    <row r="195" spans="1:9" s="12" customFormat="1" x14ac:dyDescent="0.2">
      <c r="A195" s="13"/>
      <c r="B195" s="13"/>
      <c r="C195" s="13"/>
      <c r="D195" s="13"/>
      <c r="E195" s="13"/>
      <c r="F195" s="13"/>
      <c r="G195" s="13"/>
      <c r="H195" s="13"/>
      <c r="I195" s="13"/>
    </row>
    <row r="196" spans="1:9" s="12" customFormat="1" x14ac:dyDescent="0.2">
      <c r="A196" s="13"/>
      <c r="B196" s="13"/>
      <c r="C196" s="13"/>
      <c r="D196" s="13"/>
      <c r="E196" s="13"/>
      <c r="F196" s="13"/>
      <c r="G196" s="13"/>
      <c r="H196" s="13"/>
      <c r="I196" s="13"/>
    </row>
    <row r="197" spans="1:9" s="12" customFormat="1" x14ac:dyDescent="0.2">
      <c r="A197" s="13"/>
      <c r="B197" s="13"/>
      <c r="C197" s="13"/>
      <c r="D197" s="13"/>
      <c r="E197" s="13"/>
      <c r="F197" s="13"/>
      <c r="G197" s="13"/>
      <c r="H197" s="13"/>
      <c r="I197" s="13"/>
    </row>
    <row r="198" spans="1:9" s="12" customFormat="1" x14ac:dyDescent="0.2">
      <c r="A198" s="13"/>
      <c r="B198" s="13"/>
      <c r="C198" s="13"/>
      <c r="D198" s="13"/>
      <c r="E198" s="13"/>
      <c r="F198" s="13"/>
      <c r="G198" s="13"/>
      <c r="H198" s="13"/>
      <c r="I198" s="13"/>
    </row>
    <row r="199" spans="1:9" s="12" customFormat="1" x14ac:dyDescent="0.2">
      <c r="A199" s="13"/>
      <c r="B199" s="13"/>
      <c r="C199" s="13"/>
      <c r="D199" s="13"/>
      <c r="E199" s="13"/>
      <c r="F199" s="13"/>
      <c r="G199" s="13"/>
      <c r="H199" s="13"/>
      <c r="I199" s="13"/>
    </row>
    <row r="200" spans="1:9" s="12" customFormat="1" x14ac:dyDescent="0.2">
      <c r="A200" s="13"/>
      <c r="B200" s="13"/>
      <c r="C200" s="13"/>
      <c r="D200" s="13"/>
      <c r="E200" s="13"/>
      <c r="F200" s="13"/>
      <c r="G200" s="13"/>
      <c r="H200" s="13"/>
      <c r="I200" s="13"/>
    </row>
    <row r="201" spans="1:9" s="12" customFormat="1" x14ac:dyDescent="0.2">
      <c r="A201" s="13"/>
      <c r="B201" s="13"/>
      <c r="C201" s="13"/>
      <c r="D201" s="13"/>
      <c r="E201" s="13"/>
      <c r="F201" s="13"/>
      <c r="G201" s="13"/>
      <c r="H201" s="13"/>
      <c r="I201" s="13"/>
    </row>
    <row r="202" spans="1:9" s="12" customFormat="1" x14ac:dyDescent="0.2">
      <c r="A202" s="13"/>
      <c r="B202" s="13"/>
      <c r="C202" s="13"/>
      <c r="D202" s="13"/>
      <c r="E202" s="13"/>
      <c r="F202" s="13"/>
      <c r="G202" s="13"/>
      <c r="H202" s="13"/>
      <c r="I202" s="13"/>
    </row>
    <row r="203" spans="1:9" s="12" customFormat="1" x14ac:dyDescent="0.2">
      <c r="A203" s="13"/>
      <c r="B203" s="13"/>
      <c r="C203" s="13"/>
      <c r="D203" s="13"/>
      <c r="E203" s="13"/>
      <c r="F203" s="13"/>
      <c r="G203" s="13"/>
      <c r="H203" s="13"/>
      <c r="I203" s="13"/>
    </row>
    <row r="204" spans="1:9" s="12" customFormat="1" x14ac:dyDescent="0.2">
      <c r="A204" s="13"/>
      <c r="B204" s="13"/>
      <c r="C204" s="13"/>
      <c r="D204" s="13"/>
      <c r="E204" s="13"/>
      <c r="F204" s="13"/>
      <c r="G204" s="13"/>
      <c r="H204" s="13"/>
      <c r="I204" s="13"/>
    </row>
    <row r="205" spans="1:9" s="12" customFormat="1" x14ac:dyDescent="0.2">
      <c r="A205" s="13"/>
      <c r="B205" s="13"/>
      <c r="C205" s="13"/>
      <c r="D205" s="13"/>
      <c r="E205" s="13"/>
      <c r="F205" s="13"/>
      <c r="G205" s="13"/>
      <c r="H205" s="13"/>
      <c r="I205" s="13"/>
    </row>
    <row r="206" spans="1:9" s="12" customFormat="1" x14ac:dyDescent="0.2">
      <c r="A206" s="13"/>
      <c r="B206" s="13"/>
      <c r="C206" s="13"/>
      <c r="D206" s="13"/>
      <c r="E206" s="13"/>
      <c r="F206" s="13"/>
      <c r="G206" s="13"/>
      <c r="H206" s="13"/>
      <c r="I206" s="13"/>
    </row>
    <row r="207" spans="1:9" s="12" customFormat="1" x14ac:dyDescent="0.2">
      <c r="A207" s="13"/>
      <c r="B207" s="13"/>
      <c r="C207" s="13"/>
      <c r="D207" s="13"/>
      <c r="E207" s="13"/>
      <c r="F207" s="13"/>
      <c r="G207" s="13"/>
      <c r="H207" s="13"/>
      <c r="I207" s="13"/>
    </row>
    <row r="208" spans="1:9" s="12" customFormat="1" x14ac:dyDescent="0.2">
      <c r="A208" s="13"/>
      <c r="B208" s="13"/>
      <c r="C208" s="13"/>
      <c r="D208" s="13"/>
      <c r="E208" s="13"/>
      <c r="F208" s="13"/>
      <c r="G208" s="13"/>
      <c r="H208" s="13"/>
      <c r="I208" s="13"/>
    </row>
    <row r="209" spans="1:9" s="12" customFormat="1" x14ac:dyDescent="0.2">
      <c r="A209" s="13"/>
      <c r="B209" s="13"/>
      <c r="C209" s="13"/>
      <c r="D209" s="13"/>
      <c r="E209" s="13"/>
      <c r="F209" s="13"/>
      <c r="G209" s="13"/>
      <c r="H209" s="13"/>
      <c r="I209" s="13"/>
    </row>
    <row r="210" spans="1:9" s="12" customFormat="1" x14ac:dyDescent="0.2">
      <c r="A210" s="13"/>
      <c r="B210" s="13"/>
      <c r="C210" s="13"/>
      <c r="D210" s="13"/>
      <c r="E210" s="13"/>
      <c r="F210" s="13"/>
      <c r="G210" s="13"/>
      <c r="H210" s="13"/>
      <c r="I210" s="13"/>
    </row>
    <row r="211" spans="1:9" s="12" customFormat="1" x14ac:dyDescent="0.2">
      <c r="A211" s="13"/>
      <c r="B211" s="13"/>
      <c r="C211" s="13"/>
      <c r="D211" s="13"/>
      <c r="E211" s="13"/>
      <c r="F211" s="13"/>
      <c r="G211" s="13"/>
      <c r="H211" s="13"/>
      <c r="I211" s="13"/>
    </row>
    <row r="212" spans="1:9" s="12" customFormat="1" x14ac:dyDescent="0.2">
      <c r="A212" s="13"/>
      <c r="B212" s="13"/>
      <c r="C212" s="13"/>
      <c r="D212" s="13"/>
      <c r="E212" s="13"/>
      <c r="F212" s="13"/>
      <c r="G212" s="13"/>
      <c r="H212" s="13"/>
      <c r="I212" s="13"/>
    </row>
    <row r="213" spans="1:9" s="12" customFormat="1" x14ac:dyDescent="0.2">
      <c r="A213" s="13"/>
      <c r="B213" s="13"/>
      <c r="C213" s="13"/>
      <c r="D213" s="13"/>
      <c r="E213" s="13"/>
      <c r="F213" s="13"/>
      <c r="G213" s="13"/>
      <c r="H213" s="13"/>
      <c r="I213" s="13"/>
    </row>
    <row r="214" spans="1:9" s="12" customFormat="1" x14ac:dyDescent="0.2">
      <c r="A214" s="13"/>
      <c r="B214" s="13"/>
      <c r="C214" s="13"/>
      <c r="D214" s="13"/>
      <c r="E214" s="13"/>
      <c r="F214" s="13"/>
      <c r="G214" s="13"/>
      <c r="H214" s="13"/>
      <c r="I214" s="13"/>
    </row>
    <row r="215" spans="1:9" s="12" customFormat="1" x14ac:dyDescent="0.2">
      <c r="A215" s="13"/>
      <c r="B215" s="13"/>
      <c r="C215" s="13"/>
      <c r="D215" s="13"/>
      <c r="E215" s="13"/>
      <c r="F215" s="13"/>
      <c r="G215" s="13"/>
      <c r="H215" s="13"/>
      <c r="I215" s="13"/>
    </row>
    <row r="216" spans="1:9" s="12" customFormat="1" x14ac:dyDescent="0.2">
      <c r="A216" s="13"/>
      <c r="B216" s="13"/>
      <c r="C216" s="13"/>
      <c r="D216" s="13"/>
      <c r="E216" s="13"/>
      <c r="F216" s="13"/>
      <c r="G216" s="13"/>
      <c r="H216" s="13"/>
      <c r="I216" s="13"/>
    </row>
    <row r="217" spans="1:9" s="12" customFormat="1" x14ac:dyDescent="0.2">
      <c r="A217" s="13"/>
      <c r="B217" s="13"/>
      <c r="C217" s="13"/>
      <c r="D217" s="13"/>
      <c r="E217" s="13"/>
      <c r="F217" s="13"/>
      <c r="G217" s="13"/>
      <c r="H217" s="13"/>
      <c r="I217" s="13"/>
    </row>
    <row r="218" spans="1:9" s="12" customFormat="1" x14ac:dyDescent="0.2">
      <c r="A218" s="13"/>
      <c r="B218" s="13"/>
      <c r="C218" s="13"/>
      <c r="D218" s="13"/>
      <c r="E218" s="13"/>
      <c r="F218" s="13"/>
      <c r="G218" s="13"/>
      <c r="H218" s="13"/>
      <c r="I218" s="13"/>
    </row>
    <row r="219" spans="1:9" s="12" customFormat="1" x14ac:dyDescent="0.2">
      <c r="A219" s="13"/>
      <c r="B219" s="13"/>
      <c r="C219" s="13"/>
      <c r="D219" s="13"/>
      <c r="E219" s="13"/>
      <c r="F219" s="13"/>
      <c r="G219" s="13"/>
      <c r="H219" s="13"/>
      <c r="I219" s="13"/>
    </row>
    <row r="220" spans="1:9" s="12" customFormat="1" x14ac:dyDescent="0.2">
      <c r="A220" s="13"/>
      <c r="B220" s="13"/>
      <c r="C220" s="13"/>
      <c r="D220" s="13"/>
      <c r="E220" s="13"/>
      <c r="F220" s="13"/>
      <c r="G220" s="13"/>
      <c r="H220" s="13"/>
      <c r="I220" s="13"/>
    </row>
    <row r="221" spans="1:9" s="12" customFormat="1" x14ac:dyDescent="0.2">
      <c r="A221" s="13"/>
      <c r="B221" s="13"/>
      <c r="C221" s="13"/>
      <c r="D221" s="13"/>
      <c r="E221" s="13"/>
      <c r="F221" s="13"/>
      <c r="G221" s="13"/>
      <c r="H221" s="13"/>
      <c r="I221" s="13"/>
    </row>
    <row r="222" spans="1:9" s="12" customFormat="1" x14ac:dyDescent="0.2">
      <c r="A222" s="13"/>
      <c r="B222" s="13"/>
      <c r="C222" s="13"/>
      <c r="D222" s="13"/>
      <c r="E222" s="13"/>
      <c r="F222" s="13"/>
      <c r="G222" s="13"/>
      <c r="H222" s="13"/>
      <c r="I222" s="13"/>
    </row>
    <row r="223" spans="1:9" s="12" customFormat="1" x14ac:dyDescent="0.2">
      <c r="A223" s="13"/>
      <c r="B223" s="13"/>
      <c r="C223" s="13"/>
      <c r="D223" s="13"/>
      <c r="E223" s="13"/>
      <c r="F223" s="13"/>
      <c r="G223" s="13"/>
      <c r="H223" s="13"/>
      <c r="I223" s="13"/>
    </row>
    <row r="224" spans="1:9" s="12" customFormat="1" x14ac:dyDescent="0.2">
      <c r="A224" s="13"/>
      <c r="B224" s="13"/>
      <c r="C224" s="13"/>
      <c r="D224" s="13"/>
      <c r="E224" s="13"/>
      <c r="F224" s="13"/>
      <c r="G224" s="13"/>
      <c r="H224" s="13"/>
      <c r="I224" s="13"/>
    </row>
    <row r="225" spans="1:9" s="12" customFormat="1" x14ac:dyDescent="0.2">
      <c r="A225" s="13"/>
      <c r="B225" s="13"/>
      <c r="C225" s="13"/>
      <c r="D225" s="13"/>
      <c r="E225" s="13"/>
      <c r="F225" s="13"/>
      <c r="G225" s="13"/>
      <c r="H225" s="13"/>
      <c r="I225" s="13"/>
    </row>
    <row r="226" spans="1:9" s="12" customFormat="1" x14ac:dyDescent="0.2">
      <c r="A226" s="13"/>
      <c r="B226" s="13"/>
      <c r="C226" s="13"/>
      <c r="D226" s="13"/>
      <c r="E226" s="13"/>
      <c r="F226" s="13"/>
      <c r="G226" s="13"/>
      <c r="H226" s="13"/>
      <c r="I226" s="13"/>
    </row>
    <row r="227" spans="1:9" s="12" customFormat="1" x14ac:dyDescent="0.2">
      <c r="A227" s="13"/>
      <c r="B227" s="13"/>
      <c r="C227" s="13"/>
      <c r="D227" s="13"/>
      <c r="E227" s="13"/>
      <c r="F227" s="13"/>
      <c r="G227" s="13"/>
      <c r="H227" s="13"/>
      <c r="I227" s="13"/>
    </row>
    <row r="228" spans="1:9" s="12" customFormat="1" x14ac:dyDescent="0.2">
      <c r="A228" s="13"/>
      <c r="B228" s="13"/>
      <c r="C228" s="13"/>
      <c r="D228" s="13"/>
      <c r="E228" s="13"/>
      <c r="F228" s="13"/>
      <c r="G228" s="13"/>
      <c r="H228" s="13"/>
      <c r="I228" s="13"/>
    </row>
    <row r="229" spans="1:9" s="12" customFormat="1" x14ac:dyDescent="0.2">
      <c r="A229" s="13"/>
      <c r="B229" s="13"/>
      <c r="C229" s="13"/>
      <c r="D229" s="13"/>
      <c r="E229" s="13"/>
      <c r="F229" s="13"/>
      <c r="G229" s="13"/>
      <c r="H229" s="13"/>
      <c r="I229" s="13"/>
    </row>
    <row r="230" spans="1:9" s="12" customFormat="1" x14ac:dyDescent="0.2">
      <c r="A230" s="13"/>
      <c r="B230" s="13"/>
      <c r="C230" s="13"/>
      <c r="D230" s="13"/>
      <c r="E230" s="13"/>
      <c r="F230" s="13"/>
      <c r="G230" s="13"/>
      <c r="H230" s="13"/>
      <c r="I230" s="13"/>
    </row>
    <row r="231" spans="1:9" s="12" customFormat="1" x14ac:dyDescent="0.2">
      <c r="A231" s="13"/>
      <c r="B231" s="13"/>
      <c r="C231" s="13"/>
      <c r="D231" s="13"/>
      <c r="E231" s="13"/>
      <c r="F231" s="13"/>
      <c r="G231" s="13"/>
      <c r="H231" s="13"/>
      <c r="I231" s="13"/>
    </row>
    <row r="232" spans="1:9" s="12" customFormat="1" x14ac:dyDescent="0.2">
      <c r="A232" s="13"/>
      <c r="B232" s="13"/>
      <c r="C232" s="13"/>
      <c r="D232" s="13"/>
      <c r="E232" s="13"/>
      <c r="F232" s="13"/>
      <c r="G232" s="13"/>
      <c r="H232" s="13"/>
      <c r="I232" s="13"/>
    </row>
    <row r="233" spans="1:9" s="12" customFormat="1" x14ac:dyDescent="0.2">
      <c r="A233" s="13"/>
      <c r="B233" s="13"/>
      <c r="C233" s="13"/>
      <c r="D233" s="13"/>
      <c r="E233" s="13"/>
      <c r="F233" s="13"/>
      <c r="G233" s="13"/>
      <c r="H233" s="13"/>
      <c r="I233" s="13"/>
    </row>
    <row r="234" spans="1:9" s="12" customFormat="1" x14ac:dyDescent="0.2">
      <c r="A234" s="13"/>
      <c r="B234" s="13"/>
      <c r="C234" s="13"/>
      <c r="D234" s="13"/>
      <c r="E234" s="13"/>
      <c r="F234" s="13"/>
      <c r="G234" s="13"/>
      <c r="H234" s="13"/>
      <c r="I234" s="13"/>
    </row>
    <row r="235" spans="1:9" s="12" customFormat="1" x14ac:dyDescent="0.2">
      <c r="A235" s="13"/>
      <c r="B235" s="13"/>
      <c r="C235" s="13"/>
      <c r="D235" s="13"/>
      <c r="E235" s="13"/>
      <c r="F235" s="13"/>
      <c r="G235" s="13"/>
      <c r="H235" s="13"/>
      <c r="I235" s="13"/>
    </row>
    <row r="236" spans="1:9" s="12" customFormat="1" x14ac:dyDescent="0.2">
      <c r="A236" s="13"/>
      <c r="B236" s="13"/>
      <c r="C236" s="13"/>
      <c r="D236" s="13"/>
      <c r="E236" s="13"/>
      <c r="F236" s="13"/>
      <c r="G236" s="13"/>
      <c r="H236" s="13"/>
      <c r="I236" s="13"/>
    </row>
    <row r="237" spans="1:9" s="12" customFormat="1" x14ac:dyDescent="0.2">
      <c r="A237" s="13"/>
      <c r="B237" s="13"/>
      <c r="C237" s="13"/>
      <c r="D237" s="13"/>
      <c r="E237" s="13"/>
      <c r="F237" s="13"/>
      <c r="G237" s="13"/>
      <c r="H237" s="13"/>
      <c r="I237" s="13"/>
    </row>
    <row r="238" spans="1:9" s="12" customFormat="1" x14ac:dyDescent="0.2">
      <c r="A238" s="13"/>
      <c r="B238" s="13"/>
      <c r="C238" s="13"/>
      <c r="D238" s="13"/>
      <c r="E238" s="13"/>
      <c r="F238" s="13"/>
      <c r="G238" s="13"/>
      <c r="H238" s="13"/>
      <c r="I238" s="13"/>
    </row>
    <row r="239" spans="1:9" s="12" customFormat="1" x14ac:dyDescent="0.2">
      <c r="A239" s="13"/>
      <c r="B239" s="13"/>
      <c r="C239" s="13"/>
      <c r="D239" s="13"/>
      <c r="E239" s="13"/>
      <c r="F239" s="13"/>
      <c r="G239" s="13"/>
      <c r="H239" s="13"/>
      <c r="I239" s="13"/>
    </row>
    <row r="240" spans="1:9" s="12" customFormat="1" x14ac:dyDescent="0.2">
      <c r="A240" s="13"/>
      <c r="B240" s="13"/>
      <c r="C240" s="13"/>
      <c r="D240" s="13"/>
      <c r="E240" s="13"/>
      <c r="F240" s="13"/>
      <c r="G240" s="13"/>
      <c r="H240" s="13"/>
      <c r="I240" s="13"/>
    </row>
    <row r="241" spans="1:9" s="12" customFormat="1" x14ac:dyDescent="0.2">
      <c r="A241" s="13"/>
      <c r="B241" s="13"/>
      <c r="C241" s="13"/>
      <c r="D241" s="13"/>
      <c r="E241" s="13"/>
      <c r="F241" s="13"/>
      <c r="G241" s="13"/>
      <c r="H241" s="13"/>
      <c r="I241" s="13"/>
    </row>
    <row r="242" spans="1:9" s="12" customFormat="1" x14ac:dyDescent="0.2">
      <c r="A242" s="13"/>
      <c r="B242" s="13"/>
      <c r="C242" s="13"/>
      <c r="D242" s="13"/>
      <c r="E242" s="13"/>
      <c r="F242" s="13"/>
      <c r="G242" s="13"/>
      <c r="H242" s="13"/>
      <c r="I242" s="13"/>
    </row>
    <row r="243" spans="1:9" s="12" customFormat="1" x14ac:dyDescent="0.2">
      <c r="A243" s="13"/>
      <c r="B243" s="13"/>
      <c r="C243" s="13"/>
      <c r="D243" s="13"/>
      <c r="E243" s="13"/>
      <c r="F243" s="13"/>
      <c r="G243" s="13"/>
      <c r="H243" s="13"/>
      <c r="I243" s="13"/>
    </row>
    <row r="244" spans="1:9" s="12" customFormat="1" x14ac:dyDescent="0.2">
      <c r="A244" s="13"/>
      <c r="B244" s="13"/>
      <c r="C244" s="13"/>
      <c r="D244" s="13"/>
      <c r="E244" s="13"/>
      <c r="F244" s="13"/>
      <c r="G244" s="13"/>
      <c r="H244" s="13"/>
      <c r="I244" s="13"/>
    </row>
    <row r="245" spans="1:9" s="12" customFormat="1" x14ac:dyDescent="0.2">
      <c r="A245" s="13"/>
      <c r="B245" s="13"/>
      <c r="C245" s="13"/>
      <c r="D245" s="13"/>
      <c r="E245" s="13"/>
      <c r="F245" s="13"/>
      <c r="G245" s="13"/>
      <c r="H245" s="13"/>
      <c r="I245" s="13"/>
    </row>
    <row r="246" spans="1:9" s="12" customFormat="1" x14ac:dyDescent="0.2">
      <c r="A246" s="13"/>
      <c r="B246" s="13"/>
      <c r="C246" s="13"/>
      <c r="D246" s="13"/>
      <c r="E246" s="13"/>
      <c r="F246" s="13"/>
      <c r="G246" s="13"/>
      <c r="H246" s="13"/>
      <c r="I246" s="13"/>
    </row>
    <row r="247" spans="1:9" s="12" customFormat="1" x14ac:dyDescent="0.2">
      <c r="A247" s="13"/>
      <c r="B247" s="13"/>
      <c r="C247" s="13"/>
      <c r="D247" s="13"/>
      <c r="E247" s="13"/>
      <c r="F247" s="13"/>
      <c r="G247" s="13"/>
      <c r="H247" s="13"/>
      <c r="I247" s="13"/>
    </row>
    <row r="248" spans="1:9" s="12" customFormat="1" x14ac:dyDescent="0.2">
      <c r="A248" s="13"/>
      <c r="B248" s="13"/>
      <c r="C248" s="13"/>
      <c r="D248" s="13"/>
      <c r="E248" s="13"/>
      <c r="F248" s="13"/>
      <c r="G248" s="13"/>
      <c r="H248" s="13"/>
      <c r="I248" s="13"/>
    </row>
    <row r="249" spans="1:9" s="12" customFormat="1" x14ac:dyDescent="0.2">
      <c r="A249" s="13"/>
      <c r="B249" s="13"/>
      <c r="C249" s="13"/>
      <c r="D249" s="13"/>
      <c r="E249" s="13"/>
      <c r="F249" s="13"/>
      <c r="G249" s="13"/>
      <c r="H249" s="13"/>
      <c r="I249" s="13"/>
    </row>
    <row r="250" spans="1:9" s="12" customFormat="1" x14ac:dyDescent="0.2">
      <c r="A250" s="13"/>
      <c r="B250" s="13"/>
      <c r="C250" s="13"/>
      <c r="D250" s="13"/>
      <c r="E250" s="13"/>
      <c r="F250" s="13"/>
      <c r="G250" s="13"/>
      <c r="H250" s="13"/>
      <c r="I250" s="13"/>
    </row>
    <row r="251" spans="1:9" s="12" customFormat="1" x14ac:dyDescent="0.2">
      <c r="A251" s="13"/>
      <c r="B251" s="13"/>
      <c r="C251" s="13"/>
      <c r="D251" s="13"/>
      <c r="E251" s="13"/>
      <c r="F251" s="13"/>
      <c r="G251" s="13"/>
      <c r="H251" s="13"/>
      <c r="I251" s="13"/>
    </row>
    <row r="252" spans="1:9" s="12" customFormat="1" x14ac:dyDescent="0.2">
      <c r="A252" s="13"/>
      <c r="B252" s="13"/>
      <c r="C252" s="13"/>
      <c r="D252" s="13"/>
      <c r="E252" s="13"/>
      <c r="F252" s="13"/>
      <c r="G252" s="13"/>
      <c r="H252" s="13"/>
      <c r="I252" s="13"/>
    </row>
    <row r="253" spans="1:9" s="12" customFormat="1" x14ac:dyDescent="0.2">
      <c r="A253" s="13"/>
      <c r="B253" s="13"/>
      <c r="C253" s="13"/>
      <c r="D253" s="13"/>
      <c r="E253" s="13"/>
      <c r="F253" s="13"/>
      <c r="G253" s="13"/>
      <c r="H253" s="13"/>
      <c r="I253" s="13"/>
    </row>
    <row r="254" spans="1:9" s="12" customFormat="1" x14ac:dyDescent="0.2">
      <c r="A254" s="13"/>
      <c r="B254" s="13"/>
      <c r="C254" s="13"/>
      <c r="D254" s="13"/>
      <c r="E254" s="13"/>
      <c r="F254" s="13"/>
      <c r="G254" s="13"/>
      <c r="H254" s="13"/>
      <c r="I254" s="13"/>
    </row>
    <row r="255" spans="1:9" s="12" customFormat="1" x14ac:dyDescent="0.2">
      <c r="A255" s="13"/>
      <c r="B255" s="13"/>
      <c r="C255" s="13"/>
      <c r="D255" s="13"/>
      <c r="E255" s="13"/>
      <c r="F255" s="13"/>
      <c r="G255" s="13"/>
      <c r="H255" s="13"/>
      <c r="I255" s="13"/>
    </row>
    <row r="256" spans="1:9" s="12" customFormat="1" x14ac:dyDescent="0.2">
      <c r="A256" s="13"/>
      <c r="B256" s="13"/>
      <c r="C256" s="13"/>
      <c r="D256" s="13"/>
      <c r="E256" s="13"/>
      <c r="F256" s="13"/>
      <c r="G256" s="13"/>
      <c r="H256" s="13"/>
      <c r="I256" s="13"/>
    </row>
    <row r="257" spans="1:9" s="12" customFormat="1" x14ac:dyDescent="0.2">
      <c r="A257" s="13"/>
      <c r="B257" s="13"/>
      <c r="C257" s="13"/>
      <c r="D257" s="13"/>
      <c r="E257" s="13"/>
      <c r="F257" s="13"/>
      <c r="G257" s="13"/>
      <c r="H257" s="13"/>
      <c r="I257" s="13"/>
    </row>
    <row r="258" spans="1:9" s="12" customFormat="1" x14ac:dyDescent="0.2">
      <c r="A258" s="13"/>
      <c r="B258" s="13"/>
      <c r="C258" s="13"/>
      <c r="D258" s="13"/>
      <c r="E258" s="13"/>
      <c r="F258" s="13"/>
      <c r="G258" s="13"/>
      <c r="H258" s="13"/>
      <c r="I258" s="13"/>
    </row>
    <row r="259" spans="1:9" s="12" customFormat="1" x14ac:dyDescent="0.2">
      <c r="A259" s="13"/>
      <c r="B259" s="13"/>
      <c r="C259" s="13"/>
      <c r="D259" s="13"/>
      <c r="E259" s="13"/>
      <c r="F259" s="13"/>
      <c r="G259" s="13"/>
      <c r="H259" s="13"/>
      <c r="I259" s="13"/>
    </row>
    <row r="260" spans="1:9" s="12" customFormat="1" x14ac:dyDescent="0.2">
      <c r="A260" s="13"/>
      <c r="B260" s="13"/>
      <c r="C260" s="13"/>
      <c r="D260" s="13"/>
      <c r="E260" s="13"/>
      <c r="F260" s="13"/>
      <c r="G260" s="13"/>
      <c r="H260" s="13"/>
      <c r="I260" s="13"/>
    </row>
    <row r="261" spans="1:9" s="12" customFormat="1" x14ac:dyDescent="0.2">
      <c r="A261" s="13"/>
      <c r="B261" s="13"/>
      <c r="C261" s="13"/>
      <c r="D261" s="13"/>
      <c r="E261" s="13"/>
      <c r="F261" s="13"/>
      <c r="G261" s="13"/>
      <c r="H261" s="13"/>
      <c r="I261" s="13"/>
    </row>
    <row r="262" spans="1:9" s="12" customFormat="1" x14ac:dyDescent="0.2">
      <c r="A262" s="13"/>
      <c r="B262" s="13"/>
      <c r="C262" s="13"/>
      <c r="D262" s="13"/>
      <c r="E262" s="13"/>
      <c r="F262" s="13"/>
      <c r="G262" s="13"/>
      <c r="H262" s="13"/>
      <c r="I262" s="13"/>
    </row>
    <row r="263" spans="1:9" s="12" customFormat="1" x14ac:dyDescent="0.2">
      <c r="A263" s="13"/>
      <c r="B263" s="13"/>
      <c r="C263" s="13"/>
      <c r="D263" s="13"/>
      <c r="E263" s="13"/>
      <c r="F263" s="13"/>
      <c r="G263" s="13"/>
      <c r="H263" s="13"/>
      <c r="I263" s="13"/>
    </row>
    <row r="264" spans="1:9" s="12" customFormat="1" x14ac:dyDescent="0.2">
      <c r="A264" s="13"/>
      <c r="B264" s="13"/>
      <c r="C264" s="13"/>
      <c r="D264" s="13"/>
      <c r="E264" s="13"/>
      <c r="F264" s="13"/>
      <c r="G264" s="13"/>
      <c r="H264" s="13"/>
      <c r="I264" s="13"/>
    </row>
    <row r="265" spans="1:9" s="12" customFormat="1" x14ac:dyDescent="0.2">
      <c r="A265" s="13"/>
      <c r="B265" s="13"/>
      <c r="C265" s="13"/>
      <c r="D265" s="13"/>
      <c r="E265" s="13"/>
      <c r="F265" s="13"/>
      <c r="G265" s="13"/>
      <c r="H265" s="13"/>
      <c r="I265" s="13"/>
    </row>
    <row r="266" spans="1:9" s="12" customFormat="1" x14ac:dyDescent="0.2">
      <c r="A266" s="13"/>
      <c r="B266" s="13"/>
      <c r="C266" s="13"/>
      <c r="D266" s="13"/>
      <c r="E266" s="13"/>
      <c r="F266" s="13"/>
      <c r="G266" s="13"/>
      <c r="H266" s="13"/>
      <c r="I266" s="13"/>
    </row>
    <row r="267" spans="1:9" s="12" customFormat="1" x14ac:dyDescent="0.2">
      <c r="A267" s="13"/>
      <c r="B267" s="13"/>
      <c r="C267" s="13"/>
      <c r="D267" s="13"/>
      <c r="E267" s="13"/>
      <c r="F267" s="13"/>
      <c r="G267" s="13"/>
      <c r="H267" s="13"/>
      <c r="I267" s="13"/>
    </row>
    <row r="268" spans="1:9" s="12" customFormat="1" x14ac:dyDescent="0.2">
      <c r="A268" s="13"/>
      <c r="B268" s="13"/>
      <c r="C268" s="13"/>
      <c r="D268" s="13"/>
      <c r="E268" s="13"/>
      <c r="F268" s="13"/>
      <c r="G268" s="13"/>
      <c r="H268" s="13"/>
      <c r="I268" s="13"/>
    </row>
    <row r="269" spans="1:9" s="12" customFormat="1" x14ac:dyDescent="0.2">
      <c r="A269" s="13"/>
      <c r="B269" s="13"/>
      <c r="C269" s="13"/>
      <c r="D269" s="13"/>
      <c r="E269" s="13"/>
      <c r="F269" s="13"/>
      <c r="G269" s="13"/>
      <c r="H269" s="13"/>
      <c r="I269" s="13"/>
    </row>
    <row r="270" spans="1:9" s="12" customFormat="1" x14ac:dyDescent="0.2">
      <c r="A270" s="13"/>
      <c r="B270" s="13"/>
      <c r="C270" s="13"/>
      <c r="D270" s="13"/>
      <c r="E270" s="13"/>
      <c r="F270" s="13"/>
      <c r="G270" s="13"/>
      <c r="H270" s="13"/>
      <c r="I270" s="13"/>
    </row>
    <row r="271" spans="1:9" s="12" customFormat="1" x14ac:dyDescent="0.2">
      <c r="A271" s="13"/>
      <c r="B271" s="13"/>
      <c r="C271" s="13"/>
      <c r="D271" s="13"/>
      <c r="E271" s="13"/>
      <c r="F271" s="13"/>
      <c r="G271" s="13"/>
      <c r="H271" s="13"/>
      <c r="I271" s="13"/>
    </row>
    <row r="272" spans="1:9" s="12" customFormat="1" x14ac:dyDescent="0.2">
      <c r="A272" s="13"/>
      <c r="B272" s="13"/>
      <c r="C272" s="13"/>
      <c r="D272" s="13"/>
      <c r="E272" s="13"/>
      <c r="F272" s="13"/>
      <c r="G272" s="13"/>
      <c r="H272" s="13"/>
      <c r="I272" s="13"/>
    </row>
    <row r="273" spans="1:9" s="12" customFormat="1" x14ac:dyDescent="0.2">
      <c r="A273" s="13"/>
      <c r="B273" s="13"/>
      <c r="C273" s="13"/>
      <c r="D273" s="13"/>
      <c r="E273" s="13"/>
      <c r="F273" s="13"/>
      <c r="G273" s="13"/>
      <c r="H273" s="13"/>
      <c r="I273" s="13"/>
    </row>
    <row r="274" spans="1:9" s="12" customFormat="1" x14ac:dyDescent="0.2">
      <c r="A274" s="13"/>
      <c r="B274" s="13"/>
      <c r="C274" s="13"/>
      <c r="D274" s="13"/>
      <c r="E274" s="13"/>
      <c r="F274" s="13"/>
      <c r="G274" s="13"/>
      <c r="H274" s="13"/>
      <c r="I274" s="13"/>
    </row>
    <row r="275" spans="1:9" s="12" customFormat="1" x14ac:dyDescent="0.2">
      <c r="A275" s="13"/>
      <c r="B275" s="13"/>
      <c r="C275" s="13"/>
      <c r="D275" s="13"/>
      <c r="E275" s="13"/>
      <c r="F275" s="13"/>
      <c r="G275" s="13"/>
      <c r="H275" s="13"/>
      <c r="I275" s="13"/>
    </row>
    <row r="276" spans="1:9" s="12" customFormat="1" x14ac:dyDescent="0.2">
      <c r="A276" s="13"/>
      <c r="B276" s="13"/>
      <c r="C276" s="13"/>
      <c r="D276" s="13"/>
      <c r="E276" s="13"/>
      <c r="F276" s="13"/>
      <c r="G276" s="13"/>
      <c r="H276" s="13"/>
      <c r="I276" s="13"/>
    </row>
    <row r="277" spans="1:9" s="12" customFormat="1" x14ac:dyDescent="0.2">
      <c r="A277" s="13"/>
      <c r="B277" s="13"/>
      <c r="C277" s="13"/>
      <c r="D277" s="13"/>
      <c r="E277" s="13"/>
      <c r="F277" s="13"/>
      <c r="G277" s="13"/>
      <c r="H277" s="13"/>
      <c r="I277" s="13"/>
    </row>
    <row r="278" spans="1:9" s="12" customFormat="1" x14ac:dyDescent="0.2">
      <c r="A278" s="13"/>
      <c r="B278" s="13"/>
      <c r="C278" s="13"/>
      <c r="D278" s="13"/>
      <c r="E278" s="13"/>
      <c r="F278" s="13"/>
      <c r="G278" s="13"/>
      <c r="H278" s="13"/>
      <c r="I278" s="13"/>
    </row>
    <row r="279" spans="1:9" s="12" customFormat="1" x14ac:dyDescent="0.2">
      <c r="A279" s="13"/>
      <c r="B279" s="13"/>
      <c r="C279" s="13"/>
      <c r="D279" s="13"/>
      <c r="E279" s="13"/>
      <c r="F279" s="13"/>
      <c r="G279" s="13"/>
      <c r="H279" s="13"/>
      <c r="I279" s="13"/>
    </row>
    <row r="280" spans="1:9" s="12" customFormat="1" x14ac:dyDescent="0.2">
      <c r="A280" s="13"/>
      <c r="B280" s="13"/>
      <c r="C280" s="13"/>
      <c r="D280" s="13"/>
      <c r="E280" s="13"/>
      <c r="F280" s="13"/>
      <c r="G280" s="13"/>
      <c r="H280" s="13"/>
      <c r="I280" s="13"/>
    </row>
    <row r="281" spans="1:9" s="12" customFormat="1" x14ac:dyDescent="0.2">
      <c r="A281" s="13"/>
      <c r="B281" s="13"/>
      <c r="C281" s="13"/>
      <c r="D281" s="13"/>
      <c r="E281" s="13"/>
      <c r="F281" s="13"/>
      <c r="G281" s="13"/>
      <c r="H281" s="13"/>
      <c r="I281" s="13"/>
    </row>
    <row r="282" spans="1:9" s="12" customFormat="1" x14ac:dyDescent="0.2">
      <c r="A282" s="13"/>
      <c r="B282" s="13"/>
      <c r="C282" s="13"/>
      <c r="D282" s="13"/>
      <c r="E282" s="13"/>
      <c r="F282" s="13"/>
      <c r="G282" s="13"/>
      <c r="H282" s="13"/>
      <c r="I282" s="13"/>
    </row>
    <row r="283" spans="1:9" s="12" customFormat="1" x14ac:dyDescent="0.2">
      <c r="A283" s="13"/>
      <c r="B283" s="13"/>
      <c r="C283" s="13"/>
      <c r="D283" s="13"/>
      <c r="E283" s="13"/>
      <c r="F283" s="13"/>
      <c r="G283" s="13"/>
      <c r="H283" s="13"/>
      <c r="I283" s="13"/>
    </row>
    <row r="284" spans="1:9" s="12" customFormat="1" x14ac:dyDescent="0.2">
      <c r="A284" s="13"/>
      <c r="B284" s="13"/>
      <c r="C284" s="13"/>
      <c r="D284" s="13"/>
      <c r="E284" s="13"/>
      <c r="F284" s="13"/>
      <c r="G284" s="13"/>
      <c r="H284" s="13"/>
      <c r="I284" s="13"/>
    </row>
    <row r="285" spans="1:9" s="12" customFormat="1" x14ac:dyDescent="0.2">
      <c r="A285" s="13"/>
      <c r="B285" s="13"/>
      <c r="C285" s="13"/>
      <c r="D285" s="13"/>
      <c r="E285" s="13"/>
      <c r="F285" s="13"/>
      <c r="G285" s="13"/>
      <c r="H285" s="13"/>
      <c r="I285" s="13"/>
    </row>
    <row r="286" spans="1:9" s="12" customFormat="1" x14ac:dyDescent="0.2">
      <c r="A286" s="13"/>
      <c r="B286" s="13"/>
      <c r="C286" s="13"/>
      <c r="D286" s="13"/>
      <c r="E286" s="13"/>
      <c r="F286" s="13"/>
      <c r="G286" s="13"/>
      <c r="H286" s="13"/>
      <c r="I286" s="13"/>
    </row>
    <row r="287" spans="1:9" s="12" customFormat="1" x14ac:dyDescent="0.2">
      <c r="A287" s="13"/>
      <c r="B287" s="13"/>
      <c r="C287" s="13"/>
      <c r="D287" s="13"/>
      <c r="E287" s="13"/>
      <c r="F287" s="13"/>
      <c r="G287" s="13"/>
      <c r="H287" s="13"/>
      <c r="I287" s="13"/>
    </row>
    <row r="288" spans="1:9" s="12" customFormat="1" x14ac:dyDescent="0.2">
      <c r="A288" s="13"/>
      <c r="B288" s="13"/>
      <c r="C288" s="13"/>
      <c r="D288" s="13"/>
      <c r="E288" s="13"/>
      <c r="F288" s="13"/>
      <c r="G288" s="13"/>
      <c r="H288" s="13"/>
      <c r="I288" s="13"/>
    </row>
    <row r="289" spans="1:9" s="12" customFormat="1" x14ac:dyDescent="0.2">
      <c r="A289" s="13"/>
      <c r="B289" s="13"/>
      <c r="C289" s="13"/>
      <c r="D289" s="13"/>
      <c r="E289" s="13"/>
      <c r="F289" s="13"/>
      <c r="G289" s="13"/>
      <c r="H289" s="13"/>
      <c r="I289" s="13"/>
    </row>
    <row r="290" spans="1:9" s="12" customFormat="1" x14ac:dyDescent="0.2">
      <c r="A290" s="13"/>
      <c r="B290" s="13"/>
      <c r="C290" s="13"/>
      <c r="D290" s="13"/>
      <c r="E290" s="13"/>
      <c r="F290" s="13"/>
      <c r="G290" s="13"/>
      <c r="H290" s="13"/>
      <c r="I290" s="13"/>
    </row>
    <row r="291" spans="1:9" s="12" customFormat="1" x14ac:dyDescent="0.2">
      <c r="A291" s="13"/>
      <c r="B291" s="13"/>
      <c r="C291" s="13"/>
      <c r="D291" s="13"/>
      <c r="E291" s="13"/>
      <c r="F291" s="13"/>
      <c r="G291" s="13"/>
      <c r="H291" s="13"/>
      <c r="I291" s="13"/>
    </row>
    <row r="292" spans="1:9" s="12" customFormat="1" x14ac:dyDescent="0.2">
      <c r="A292" s="13"/>
      <c r="B292" s="13"/>
      <c r="C292" s="13"/>
      <c r="D292" s="13"/>
      <c r="E292" s="13"/>
      <c r="F292" s="13"/>
      <c r="G292" s="13"/>
      <c r="H292" s="13"/>
      <c r="I292" s="13"/>
    </row>
    <row r="293" spans="1:9" s="12" customFormat="1" x14ac:dyDescent="0.2">
      <c r="A293" s="13"/>
      <c r="B293" s="13"/>
      <c r="C293" s="13"/>
      <c r="D293" s="13"/>
      <c r="E293" s="13"/>
      <c r="F293" s="13"/>
      <c r="G293" s="13"/>
      <c r="H293" s="13"/>
      <c r="I293" s="13"/>
    </row>
    <row r="294" spans="1:9" s="12" customFormat="1" x14ac:dyDescent="0.2">
      <c r="A294" s="13"/>
      <c r="B294" s="13"/>
      <c r="C294" s="13"/>
      <c r="D294" s="13"/>
      <c r="E294" s="13"/>
      <c r="F294" s="13"/>
      <c r="G294" s="13"/>
      <c r="H294" s="13"/>
      <c r="I294" s="13"/>
    </row>
    <row r="295" spans="1:9" s="12" customFormat="1" x14ac:dyDescent="0.2">
      <c r="A295" s="13"/>
      <c r="B295" s="13"/>
      <c r="C295" s="13"/>
      <c r="D295" s="13"/>
      <c r="E295" s="13"/>
      <c r="F295" s="13"/>
      <c r="G295" s="13"/>
      <c r="H295" s="13"/>
      <c r="I295" s="13"/>
    </row>
    <row r="296" spans="1:9" s="12" customFormat="1" x14ac:dyDescent="0.2">
      <c r="A296" s="13"/>
      <c r="B296" s="13"/>
      <c r="C296" s="13"/>
      <c r="D296" s="13"/>
      <c r="E296" s="13"/>
      <c r="F296" s="13"/>
      <c r="G296" s="13"/>
      <c r="H296" s="13"/>
      <c r="I296" s="13"/>
    </row>
    <row r="297" spans="1:9" s="12" customFormat="1" x14ac:dyDescent="0.2">
      <c r="A297" s="13"/>
      <c r="B297" s="13"/>
      <c r="C297" s="13"/>
      <c r="D297" s="13"/>
      <c r="E297" s="13"/>
      <c r="F297" s="13"/>
      <c r="G297" s="13"/>
      <c r="H297" s="13"/>
      <c r="I297" s="13"/>
    </row>
    <row r="298" spans="1:9" s="12" customFormat="1" x14ac:dyDescent="0.2">
      <c r="A298" s="13"/>
      <c r="B298" s="13"/>
      <c r="C298" s="13"/>
      <c r="D298" s="13"/>
      <c r="E298" s="13"/>
      <c r="F298" s="13"/>
      <c r="G298" s="13"/>
      <c r="H298" s="13"/>
      <c r="I298" s="13"/>
    </row>
  </sheetData>
  <mergeCells count="9">
    <mergeCell ref="K8:K9"/>
    <mergeCell ref="B7:I7"/>
    <mergeCell ref="C8:C9"/>
    <mergeCell ref="B6:I6"/>
    <mergeCell ref="A8:A9"/>
    <mergeCell ref="B8:B9"/>
    <mergeCell ref="D8:D9"/>
    <mergeCell ref="E8:E9"/>
    <mergeCell ref="F8:I8"/>
  </mergeCells>
  <dataValidations count="2">
    <dataValidation type="list" allowBlank="1" showInputMessage="1" showErrorMessage="1" sqref="C5">
      <formula1>$K$3:$N$3</formula1>
    </dataValidation>
    <dataValidation type="list" allowBlank="1" showInputMessage="1" showErrorMessage="1" sqref="B6:I6">
      <formula1>$K$4:$T$4</formula1>
    </dataValidation>
  </dataValidations>
  <pageMargins left="1.4566929133858271" right="0.39370078740157483" top="0.55118110236220474" bottom="0.15748031496062989" header="0" footer="0"/>
  <pageSetup paperSize="9" scale="95" orientation="landscape" verticalDpi="30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D328"/>
  <sheetViews>
    <sheetView showGridLines="0" tabSelected="1" zoomScale="93" zoomScaleNormal="93" workbookViewId="0">
      <pane ySplit="1" topLeftCell="A2" activePane="bottomLeft" state="frozen"/>
      <selection activeCell="C1" sqref="C1"/>
      <selection pane="bottomLeft" activeCell="W3" sqref="W3"/>
    </sheetView>
  </sheetViews>
  <sheetFormatPr baseColWidth="10" defaultColWidth="21.85546875" defaultRowHeight="15" x14ac:dyDescent="0.25"/>
  <cols>
    <col min="1" max="1" width="21.85546875" style="191"/>
    <col min="2" max="2" width="15.7109375" style="191" customWidth="1"/>
    <col min="3" max="3" width="13.85546875" style="191" customWidth="1"/>
    <col min="4" max="4" width="21.85546875" style="191"/>
    <col min="5" max="10" width="4.7109375" style="191" customWidth="1"/>
    <col min="11" max="11" width="4.7109375" style="198" customWidth="1"/>
    <col min="12" max="12" width="4.7109375" style="195" customWidth="1"/>
    <col min="13" max="16" width="4.7109375" style="196" customWidth="1"/>
    <col min="17" max="20" width="21.85546875" style="196"/>
    <col min="21" max="21" width="21.85546875" style="199"/>
    <col min="22" max="22" width="21.85546875" style="220"/>
    <col min="23" max="23" width="21.85546875" style="212"/>
    <col min="24" max="31" width="21.85546875" style="196"/>
    <col min="32" max="66" width="21.85546875" style="212"/>
    <col min="67" max="81" width="21.85546875" style="199"/>
    <col min="82" max="16384" width="21.85546875" style="191"/>
  </cols>
  <sheetData>
    <row r="1" spans="1:81" s="196" customFormat="1" ht="15.75" customHeight="1" x14ac:dyDescent="0.3">
      <c r="A1" s="290"/>
      <c r="B1" s="291"/>
      <c r="C1" s="291"/>
      <c r="D1" s="291"/>
      <c r="E1" s="291"/>
      <c r="F1" s="291"/>
      <c r="G1" s="291"/>
      <c r="H1" s="291"/>
      <c r="I1" s="291"/>
      <c r="J1" s="291"/>
      <c r="K1" s="195"/>
      <c r="L1" s="195"/>
      <c r="V1" s="219"/>
      <c r="W1" s="212"/>
      <c r="AF1" s="212"/>
      <c r="AG1" s="212"/>
      <c r="AH1" s="212"/>
      <c r="AI1" s="212"/>
      <c r="AJ1" s="212"/>
      <c r="AK1" s="212"/>
      <c r="AL1" s="212"/>
      <c r="AM1" s="212"/>
      <c r="AN1" s="212"/>
      <c r="AO1" s="212"/>
      <c r="AP1" s="212"/>
      <c r="AQ1" s="212"/>
      <c r="AR1" s="212"/>
      <c r="AS1" s="212"/>
      <c r="AT1" s="212"/>
      <c r="AU1" s="212"/>
      <c r="AV1" s="212"/>
      <c r="AW1" s="212"/>
      <c r="AX1" s="212"/>
      <c r="AY1" s="212"/>
      <c r="AZ1" s="212"/>
      <c r="BA1" s="212"/>
      <c r="BB1" s="212"/>
      <c r="BC1" s="212"/>
      <c r="BD1" s="212"/>
      <c r="BE1" s="212"/>
      <c r="BF1" s="212"/>
      <c r="BG1" s="212"/>
      <c r="BH1" s="212"/>
      <c r="BI1" s="212"/>
      <c r="BJ1" s="212"/>
      <c r="BK1" s="212"/>
      <c r="BL1" s="212"/>
      <c r="BM1" s="212"/>
      <c r="BN1" s="212"/>
    </row>
    <row r="2" spans="1:81" s="196" customFormat="1" ht="24" customHeight="1" x14ac:dyDescent="0.4">
      <c r="A2" s="292" t="s">
        <v>1187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V2" s="219"/>
      <c r="W2" s="212"/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212"/>
      <c r="AT2" s="212"/>
      <c r="AU2" s="212"/>
      <c r="AV2" s="212"/>
      <c r="AW2" s="212"/>
      <c r="AX2" s="212"/>
      <c r="AY2" s="212"/>
      <c r="AZ2" s="212"/>
      <c r="BA2" s="212"/>
      <c r="BB2" s="212"/>
      <c r="BC2" s="212"/>
      <c r="BD2" s="212"/>
      <c r="BE2" s="212"/>
      <c r="BF2" s="212"/>
      <c r="BG2" s="212"/>
      <c r="BH2" s="212"/>
      <c r="BI2" s="212"/>
      <c r="BJ2" s="212"/>
      <c r="BK2" s="212"/>
      <c r="BL2" s="212"/>
      <c r="BM2" s="212"/>
      <c r="BN2" s="212"/>
    </row>
    <row r="3" spans="1:81" s="196" customFormat="1" ht="18.75" x14ac:dyDescent="0.3">
      <c r="A3" s="290"/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V3" s="219"/>
      <c r="W3" s="212"/>
      <c r="AF3" s="212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  <c r="AS3" s="212"/>
      <c r="AT3" s="212"/>
      <c r="AU3" s="212"/>
      <c r="AV3" s="212"/>
      <c r="AW3" s="212"/>
      <c r="AX3" s="212"/>
      <c r="AY3" s="212"/>
      <c r="AZ3" s="212"/>
      <c r="BA3" s="212"/>
      <c r="BB3" s="212"/>
      <c r="BC3" s="212"/>
      <c r="BD3" s="212"/>
      <c r="BE3" s="212"/>
      <c r="BF3" s="212"/>
      <c r="BG3" s="212"/>
      <c r="BH3" s="212"/>
      <c r="BI3" s="212"/>
      <c r="BJ3" s="212"/>
      <c r="BK3" s="212"/>
      <c r="BL3" s="212"/>
      <c r="BM3" s="212"/>
      <c r="BN3" s="212"/>
    </row>
    <row r="4" spans="1:81" s="196" customFormat="1" ht="18.75" x14ac:dyDescent="0.3">
      <c r="A4" s="290" t="s">
        <v>1189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V4" s="219"/>
      <c r="W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  <c r="AV4" s="212"/>
      <c r="AW4" s="212"/>
      <c r="AX4" s="212"/>
      <c r="AY4" s="212"/>
      <c r="AZ4" s="212"/>
      <c r="BA4" s="212"/>
      <c r="BB4" s="212"/>
      <c r="BC4" s="212"/>
      <c r="BD4" s="212"/>
      <c r="BE4" s="212"/>
      <c r="BF4" s="212"/>
      <c r="BG4" s="212"/>
      <c r="BH4" s="212"/>
      <c r="BI4" s="212"/>
      <c r="BJ4" s="212"/>
      <c r="BK4" s="212"/>
      <c r="BL4" s="212"/>
      <c r="BM4" s="212"/>
      <c r="BN4" s="212"/>
    </row>
    <row r="5" spans="1:81" s="271" customFormat="1" x14ac:dyDescent="0.25">
      <c r="A5" s="293"/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V5" s="272"/>
      <c r="W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273"/>
      <c r="BH5" s="273"/>
      <c r="BI5" s="273"/>
      <c r="BJ5" s="273"/>
      <c r="BK5" s="273"/>
      <c r="BL5" s="273"/>
      <c r="BM5" s="273"/>
      <c r="BN5" s="273"/>
    </row>
    <row r="6" spans="1:81" ht="15.75" x14ac:dyDescent="0.25">
      <c r="A6" s="294" t="s">
        <v>1188</v>
      </c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</row>
    <row r="7" spans="1:81" s="196" customFormat="1" x14ac:dyDescent="0.25">
      <c r="A7" s="270"/>
      <c r="B7" s="288"/>
      <c r="C7" s="289"/>
      <c r="D7" s="289"/>
      <c r="E7" s="289"/>
      <c r="F7" s="289"/>
      <c r="G7" s="289"/>
      <c r="H7" s="289"/>
      <c r="I7" s="289"/>
      <c r="J7" s="289"/>
      <c r="K7" s="198"/>
      <c r="L7" s="197"/>
      <c r="U7" s="199"/>
      <c r="V7" s="220"/>
      <c r="W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</row>
    <row r="8" spans="1:81" s="201" customFormat="1" ht="25.5" customHeight="1" x14ac:dyDescent="0.25">
      <c r="A8" s="215" t="s">
        <v>66</v>
      </c>
      <c r="B8" s="215" t="s">
        <v>67</v>
      </c>
      <c r="C8" s="215" t="s">
        <v>68</v>
      </c>
      <c r="D8" s="215" t="s">
        <v>69</v>
      </c>
      <c r="E8" s="215" t="s">
        <v>70</v>
      </c>
      <c r="F8" s="215" t="s">
        <v>71</v>
      </c>
      <c r="G8" s="215" t="s">
        <v>72</v>
      </c>
      <c r="H8" s="215" t="s">
        <v>73</v>
      </c>
      <c r="I8" s="215" t="s">
        <v>74</v>
      </c>
      <c r="J8" s="215" t="s">
        <v>75</v>
      </c>
      <c r="K8" s="215" t="s">
        <v>76</v>
      </c>
      <c r="L8" s="215" t="s">
        <v>77</v>
      </c>
      <c r="M8" s="215" t="s">
        <v>78</v>
      </c>
      <c r="N8" s="215" t="s">
        <v>79</v>
      </c>
      <c r="O8" s="215" t="s">
        <v>80</v>
      </c>
      <c r="P8" s="215" t="s">
        <v>81</v>
      </c>
      <c r="Q8" s="215" t="s">
        <v>82</v>
      </c>
      <c r="R8" s="215" t="s">
        <v>83</v>
      </c>
      <c r="S8" s="215" t="s">
        <v>84</v>
      </c>
      <c r="T8" s="215" t="s">
        <v>85</v>
      </c>
      <c r="U8" s="215" t="s">
        <v>86</v>
      </c>
      <c r="V8" s="215" t="s">
        <v>87</v>
      </c>
      <c r="W8" s="250" t="s">
        <v>88</v>
      </c>
      <c r="X8" s="211"/>
      <c r="Y8" s="211"/>
      <c r="Z8" s="211"/>
      <c r="AA8" s="211"/>
      <c r="AB8" s="211"/>
      <c r="AC8" s="216"/>
      <c r="AD8" s="211"/>
      <c r="AE8" s="211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</row>
    <row r="9" spans="1:81" s="201" customFormat="1" ht="103.15" customHeight="1" x14ac:dyDescent="0.25">
      <c r="A9" s="204" t="s">
        <v>89</v>
      </c>
      <c r="B9" s="204" t="s">
        <v>90</v>
      </c>
      <c r="C9" s="204" t="s">
        <v>91</v>
      </c>
      <c r="D9" s="204" t="s">
        <v>92</v>
      </c>
      <c r="E9" s="256">
        <v>2</v>
      </c>
      <c r="F9" s="256">
        <v>2</v>
      </c>
      <c r="G9" s="256">
        <v>1</v>
      </c>
      <c r="H9" s="256">
        <v>1</v>
      </c>
      <c r="I9" s="256">
        <v>1</v>
      </c>
      <c r="J9" s="256">
        <v>2</v>
      </c>
      <c r="K9" s="256">
        <v>1</v>
      </c>
      <c r="L9" s="256">
        <v>1</v>
      </c>
      <c r="M9" s="257">
        <v>2</v>
      </c>
      <c r="N9" s="257">
        <v>1</v>
      </c>
      <c r="O9" s="257">
        <v>1</v>
      </c>
      <c r="P9" s="257">
        <v>2</v>
      </c>
      <c r="Q9" s="259">
        <f>SUM(E9:P9)</f>
        <v>17</v>
      </c>
      <c r="R9" s="260" t="s">
        <v>93</v>
      </c>
      <c r="S9" s="254"/>
      <c r="T9" s="254"/>
      <c r="U9" s="260"/>
      <c r="V9" s="230" t="s">
        <v>1164</v>
      </c>
      <c r="W9" s="255"/>
      <c r="X9" s="211"/>
      <c r="Y9" s="211"/>
      <c r="Z9" s="211"/>
      <c r="AA9" s="211"/>
      <c r="AB9" s="211"/>
      <c r="AC9" s="216"/>
      <c r="AD9" s="211"/>
      <c r="AE9" s="211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</row>
    <row r="10" spans="1:81" s="201" customFormat="1" ht="133.15" customHeight="1" x14ac:dyDescent="0.25">
      <c r="A10" s="204" t="s">
        <v>89</v>
      </c>
      <c r="B10" s="204" t="s">
        <v>90</v>
      </c>
      <c r="C10" s="204" t="s">
        <v>94</v>
      </c>
      <c r="D10" s="204" t="s">
        <v>95</v>
      </c>
      <c r="E10" s="256">
        <v>1</v>
      </c>
      <c r="F10" s="256">
        <v>1</v>
      </c>
      <c r="G10" s="256">
        <v>1</v>
      </c>
      <c r="H10" s="256">
        <v>1</v>
      </c>
      <c r="I10" s="256">
        <v>1</v>
      </c>
      <c r="J10" s="256">
        <v>1</v>
      </c>
      <c r="K10" s="256">
        <v>1</v>
      </c>
      <c r="L10" s="256">
        <v>1</v>
      </c>
      <c r="M10" s="257">
        <v>1</v>
      </c>
      <c r="N10" s="257">
        <v>1</v>
      </c>
      <c r="O10" s="257">
        <v>1</v>
      </c>
      <c r="P10" s="257">
        <v>1</v>
      </c>
      <c r="Q10" s="259">
        <f t="shared" ref="Q10:Q11" si="0">SUM(E10:P10)</f>
        <v>12</v>
      </c>
      <c r="R10" s="260" t="s">
        <v>96</v>
      </c>
      <c r="S10" s="254"/>
      <c r="T10" s="254"/>
      <c r="U10" s="260"/>
      <c r="V10" s="230" t="s">
        <v>1165</v>
      </c>
      <c r="W10" s="255"/>
      <c r="X10" s="211"/>
      <c r="Y10" s="211"/>
      <c r="Z10" s="211"/>
      <c r="AA10" s="211"/>
      <c r="AB10" s="211"/>
      <c r="AC10" s="216"/>
      <c r="AD10" s="211"/>
      <c r="AE10" s="211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</row>
    <row r="11" spans="1:81" s="201" customFormat="1" ht="109.15" customHeight="1" x14ac:dyDescent="0.25">
      <c r="A11" s="204" t="s">
        <v>89</v>
      </c>
      <c r="B11" s="204" t="s">
        <v>90</v>
      </c>
      <c r="C11" s="204" t="s">
        <v>97</v>
      </c>
      <c r="D11" s="204" t="s">
        <v>98</v>
      </c>
      <c r="E11" s="258">
        <v>1</v>
      </c>
      <c r="F11" s="258">
        <v>1</v>
      </c>
      <c r="G11" s="258">
        <v>1</v>
      </c>
      <c r="H11" s="258">
        <v>1</v>
      </c>
      <c r="I11" s="258">
        <v>1</v>
      </c>
      <c r="J11" s="258">
        <v>1</v>
      </c>
      <c r="K11" s="258">
        <v>1</v>
      </c>
      <c r="L11" s="258">
        <v>1</v>
      </c>
      <c r="M11" s="257">
        <v>1</v>
      </c>
      <c r="N11" s="257">
        <v>1</v>
      </c>
      <c r="O11" s="257">
        <v>1</v>
      </c>
      <c r="P11" s="257">
        <v>1</v>
      </c>
      <c r="Q11" s="259">
        <f t="shared" si="0"/>
        <v>12</v>
      </c>
      <c r="R11" s="260" t="s">
        <v>99</v>
      </c>
      <c r="S11" s="254"/>
      <c r="T11" s="254"/>
      <c r="U11" s="260"/>
      <c r="V11" s="230" t="s">
        <v>1166</v>
      </c>
      <c r="W11" s="255"/>
      <c r="X11" s="211"/>
      <c r="Y11" s="211"/>
      <c r="Z11" s="211"/>
      <c r="AA11" s="211"/>
      <c r="AB11" s="211"/>
      <c r="AC11" s="216"/>
      <c r="AD11" s="211"/>
      <c r="AE11" s="211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</row>
    <row r="12" spans="1:81" s="13" customFormat="1" ht="102" customHeight="1" x14ac:dyDescent="0.2">
      <c r="A12" s="204" t="s">
        <v>89</v>
      </c>
      <c r="B12" s="204" t="s">
        <v>90</v>
      </c>
      <c r="C12" s="204" t="s">
        <v>100</v>
      </c>
      <c r="D12" s="204" t="s">
        <v>101</v>
      </c>
      <c r="E12" s="227">
        <v>1</v>
      </c>
      <c r="F12" s="227">
        <v>1</v>
      </c>
      <c r="G12" s="227">
        <v>1</v>
      </c>
      <c r="H12" s="227">
        <v>1</v>
      </c>
      <c r="I12" s="227">
        <v>1</v>
      </c>
      <c r="J12" s="227">
        <v>1</v>
      </c>
      <c r="K12" s="227">
        <v>1</v>
      </c>
      <c r="L12" s="227">
        <v>1</v>
      </c>
      <c r="M12" s="227">
        <v>1</v>
      </c>
      <c r="N12" s="227">
        <v>1</v>
      </c>
      <c r="O12" s="227">
        <v>1</v>
      </c>
      <c r="P12" s="227">
        <v>1</v>
      </c>
      <c r="Q12" s="228">
        <f t="shared" ref="Q12:Q77" si="1">SUM(E12:P12)</f>
        <v>12</v>
      </c>
      <c r="R12" s="204"/>
      <c r="S12" s="204"/>
      <c r="T12" s="229" t="s">
        <v>102</v>
      </c>
      <c r="U12" s="229"/>
      <c r="V12" s="230" t="s">
        <v>1167</v>
      </c>
      <c r="W12" s="247"/>
      <c r="X12" s="216"/>
      <c r="Y12" s="216"/>
      <c r="Z12" s="216"/>
      <c r="AA12" s="216"/>
      <c r="AB12" s="216"/>
      <c r="AC12" s="216"/>
      <c r="AD12" s="216"/>
      <c r="AE12" s="216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4"/>
    </row>
    <row r="13" spans="1:81" s="13" customFormat="1" ht="102" customHeight="1" x14ac:dyDescent="0.2">
      <c r="A13" s="204" t="s">
        <v>89</v>
      </c>
      <c r="B13" s="204" t="s">
        <v>103</v>
      </c>
      <c r="C13" s="204" t="s">
        <v>104</v>
      </c>
      <c r="D13" s="261" t="s">
        <v>105</v>
      </c>
      <c r="E13" s="227"/>
      <c r="F13" s="227"/>
      <c r="G13" s="227"/>
      <c r="H13" s="227"/>
      <c r="I13" s="227"/>
      <c r="J13" s="227">
        <v>1</v>
      </c>
      <c r="K13" s="227"/>
      <c r="L13" s="227"/>
      <c r="M13" s="227"/>
      <c r="N13" s="227"/>
      <c r="O13" s="227"/>
      <c r="P13" s="227">
        <v>1</v>
      </c>
      <c r="Q13" s="228">
        <f>SUM(E13:P13)</f>
        <v>2</v>
      </c>
      <c r="R13" s="204" t="s">
        <v>102</v>
      </c>
      <c r="S13" s="204"/>
      <c r="T13" s="229"/>
      <c r="U13" s="260"/>
      <c r="V13" s="230" t="s">
        <v>1168</v>
      </c>
      <c r="W13" s="247"/>
      <c r="X13" s="216"/>
      <c r="Y13" s="216"/>
      <c r="Z13" s="216"/>
      <c r="AA13" s="216"/>
      <c r="AB13" s="216"/>
      <c r="AC13" s="216"/>
      <c r="AD13" s="216"/>
      <c r="AE13" s="216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</row>
    <row r="14" spans="1:81" s="13" customFormat="1" ht="102" customHeight="1" x14ac:dyDescent="0.2">
      <c r="A14" s="204" t="s">
        <v>89</v>
      </c>
      <c r="B14" s="204" t="s">
        <v>103</v>
      </c>
      <c r="C14" s="204" t="s">
        <v>106</v>
      </c>
      <c r="D14" s="204" t="s">
        <v>107</v>
      </c>
      <c r="E14" s="227">
        <v>1</v>
      </c>
      <c r="F14" s="227">
        <v>1</v>
      </c>
      <c r="G14" s="227">
        <v>1</v>
      </c>
      <c r="H14" s="227">
        <v>1</v>
      </c>
      <c r="I14" s="227">
        <v>1</v>
      </c>
      <c r="J14" s="227">
        <v>1</v>
      </c>
      <c r="K14" s="227">
        <v>1</v>
      </c>
      <c r="L14" s="227">
        <v>1</v>
      </c>
      <c r="M14" s="227">
        <v>1</v>
      </c>
      <c r="N14" s="227">
        <v>1</v>
      </c>
      <c r="O14" s="227">
        <v>1</v>
      </c>
      <c r="P14" s="227">
        <v>1</v>
      </c>
      <c r="Q14" s="228">
        <f t="shared" si="1"/>
        <v>12</v>
      </c>
      <c r="R14" s="204" t="s">
        <v>102</v>
      </c>
      <c r="S14" s="204"/>
      <c r="T14" s="204"/>
      <c r="U14" s="204"/>
      <c r="V14" s="230" t="s">
        <v>1167</v>
      </c>
      <c r="W14" s="247"/>
      <c r="X14" s="216"/>
      <c r="Y14" s="216"/>
      <c r="Z14" s="216"/>
      <c r="AA14" s="216"/>
      <c r="AB14" s="216"/>
      <c r="AC14" s="216"/>
      <c r="AD14" s="216"/>
      <c r="AE14" s="216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</row>
    <row r="15" spans="1:81" s="13" customFormat="1" ht="89.25" customHeight="1" x14ac:dyDescent="0.2">
      <c r="A15" s="204" t="s">
        <v>108</v>
      </c>
      <c r="B15" s="204" t="s">
        <v>109</v>
      </c>
      <c r="C15" s="204" t="s">
        <v>110</v>
      </c>
      <c r="D15" s="204" t="s">
        <v>111</v>
      </c>
      <c r="E15" s="227"/>
      <c r="F15" s="227">
        <v>1</v>
      </c>
      <c r="G15" s="227">
        <v>1</v>
      </c>
      <c r="H15" s="227">
        <v>1</v>
      </c>
      <c r="I15" s="227">
        <v>1</v>
      </c>
      <c r="J15" s="227">
        <v>1</v>
      </c>
      <c r="K15" s="227">
        <v>1</v>
      </c>
      <c r="L15" s="227">
        <v>1</v>
      </c>
      <c r="M15" s="227">
        <v>1</v>
      </c>
      <c r="N15" s="227">
        <v>1</v>
      </c>
      <c r="O15" s="227">
        <v>1</v>
      </c>
      <c r="P15" s="227"/>
      <c r="Q15" s="228">
        <f t="shared" si="1"/>
        <v>10</v>
      </c>
      <c r="R15" s="204" t="s">
        <v>112</v>
      </c>
      <c r="S15" s="204"/>
      <c r="T15" s="204"/>
      <c r="U15" s="204"/>
      <c r="V15" s="230" t="s">
        <v>1169</v>
      </c>
      <c r="W15" s="247"/>
      <c r="X15" s="216"/>
      <c r="Y15" s="216"/>
      <c r="Z15" s="216"/>
      <c r="AA15" s="216"/>
      <c r="AB15" s="216"/>
      <c r="AC15" s="216"/>
      <c r="AD15" s="216"/>
      <c r="AE15" s="216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</row>
    <row r="16" spans="1:81" s="13" customFormat="1" ht="89.25" customHeight="1" x14ac:dyDescent="0.2">
      <c r="A16" s="204" t="s">
        <v>108</v>
      </c>
      <c r="B16" s="204" t="s">
        <v>109</v>
      </c>
      <c r="C16" s="204" t="s">
        <v>113</v>
      </c>
      <c r="D16" s="204" t="s">
        <v>114</v>
      </c>
      <c r="E16" s="227"/>
      <c r="F16" s="227"/>
      <c r="G16" s="227">
        <v>1</v>
      </c>
      <c r="H16" s="227"/>
      <c r="I16" s="227"/>
      <c r="J16" s="227">
        <v>1</v>
      </c>
      <c r="K16" s="227"/>
      <c r="L16" s="227"/>
      <c r="M16" s="227">
        <v>1</v>
      </c>
      <c r="N16" s="227"/>
      <c r="O16" s="227"/>
      <c r="P16" s="227">
        <v>1</v>
      </c>
      <c r="Q16" s="228">
        <f t="shared" si="1"/>
        <v>4</v>
      </c>
      <c r="R16" s="204" t="s">
        <v>112</v>
      </c>
      <c r="S16" s="204"/>
      <c r="T16" s="204" t="s">
        <v>115</v>
      </c>
      <c r="U16" s="204"/>
      <c r="V16" s="230" t="s">
        <v>1170</v>
      </c>
      <c r="W16" s="247"/>
      <c r="X16" s="216"/>
      <c r="Y16" s="216"/>
      <c r="Z16" s="216"/>
      <c r="AA16" s="216"/>
      <c r="AB16" s="216"/>
      <c r="AC16" s="216"/>
      <c r="AD16" s="216"/>
      <c r="AE16" s="216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</row>
    <row r="17" spans="1:66" s="13" customFormat="1" ht="89.25" customHeight="1" x14ac:dyDescent="0.2">
      <c r="A17" s="204" t="s">
        <v>108</v>
      </c>
      <c r="B17" s="204" t="s">
        <v>109</v>
      </c>
      <c r="C17" s="204" t="s">
        <v>116</v>
      </c>
      <c r="D17" s="204" t="s">
        <v>117</v>
      </c>
      <c r="E17" s="227"/>
      <c r="F17" s="227"/>
      <c r="G17" s="227">
        <v>1</v>
      </c>
      <c r="H17" s="227"/>
      <c r="I17" s="227"/>
      <c r="J17" s="227">
        <v>1</v>
      </c>
      <c r="K17" s="227"/>
      <c r="L17" s="227"/>
      <c r="M17" s="227">
        <v>1</v>
      </c>
      <c r="N17" s="227"/>
      <c r="O17" s="227"/>
      <c r="P17" s="227">
        <v>1</v>
      </c>
      <c r="Q17" s="228">
        <f>SUM(E17:P17)</f>
        <v>4</v>
      </c>
      <c r="R17" s="204" t="s">
        <v>112</v>
      </c>
      <c r="S17" s="204" t="s">
        <v>118</v>
      </c>
      <c r="T17" s="204"/>
      <c r="U17" s="204"/>
      <c r="V17" s="230" t="s">
        <v>1169</v>
      </c>
      <c r="W17" s="247"/>
      <c r="X17" s="216"/>
      <c r="Y17" s="216"/>
      <c r="Z17" s="216"/>
      <c r="AA17" s="216"/>
      <c r="AB17" s="216"/>
      <c r="AC17" s="216"/>
      <c r="AD17" s="216"/>
      <c r="AE17" s="216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</row>
    <row r="18" spans="1:66" s="13" customFormat="1" ht="89.25" customHeight="1" x14ac:dyDescent="0.2">
      <c r="A18" s="204" t="s">
        <v>108</v>
      </c>
      <c r="B18" s="204" t="s">
        <v>109</v>
      </c>
      <c r="C18" s="204" t="s">
        <v>119</v>
      </c>
      <c r="D18" s="263" t="s">
        <v>120</v>
      </c>
      <c r="E18" s="256"/>
      <c r="F18" s="256"/>
      <c r="G18" s="256"/>
      <c r="H18" s="256"/>
      <c r="I18" s="256">
        <v>1</v>
      </c>
      <c r="J18" s="256"/>
      <c r="K18" s="256"/>
      <c r="L18" s="256"/>
      <c r="M18" s="262"/>
      <c r="N18" s="257">
        <v>1</v>
      </c>
      <c r="O18" s="262"/>
      <c r="P18" s="262"/>
      <c r="Q18" s="228"/>
      <c r="R18" s="260" t="s">
        <v>121</v>
      </c>
      <c r="S18" s="204"/>
      <c r="T18" s="204"/>
      <c r="U18" s="260"/>
      <c r="V18" s="230" t="s">
        <v>1171</v>
      </c>
      <c r="W18" s="247"/>
      <c r="X18" s="216"/>
      <c r="Y18" s="216"/>
      <c r="Z18" s="216"/>
      <c r="AA18" s="216"/>
      <c r="AB18" s="216"/>
      <c r="AC18" s="216"/>
      <c r="AD18" s="216"/>
      <c r="AE18" s="216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</row>
    <row r="19" spans="1:66" s="13" customFormat="1" ht="89.25" customHeight="1" x14ac:dyDescent="0.2">
      <c r="A19" s="204" t="s">
        <v>108</v>
      </c>
      <c r="B19" s="204" t="s">
        <v>109</v>
      </c>
      <c r="C19" s="204" t="s">
        <v>122</v>
      </c>
      <c r="D19" s="260" t="s">
        <v>123</v>
      </c>
      <c r="E19" s="256"/>
      <c r="F19" s="256"/>
      <c r="G19" s="256"/>
      <c r="H19" s="256">
        <v>1</v>
      </c>
      <c r="I19" s="256"/>
      <c r="J19" s="256"/>
      <c r="K19" s="256"/>
      <c r="L19" s="256">
        <v>1</v>
      </c>
      <c r="M19" s="262"/>
      <c r="N19" s="262"/>
      <c r="O19" s="262">
        <v>1</v>
      </c>
      <c r="P19" s="262"/>
      <c r="Q19" s="228"/>
      <c r="R19" s="260" t="s">
        <v>112</v>
      </c>
      <c r="S19" s="204"/>
      <c r="T19" s="204"/>
      <c r="U19" s="260"/>
      <c r="V19" s="230" t="s">
        <v>1165</v>
      </c>
      <c r="W19" s="247"/>
      <c r="X19" s="216"/>
      <c r="Y19" s="216"/>
      <c r="Z19" s="216"/>
      <c r="AA19" s="216"/>
      <c r="AB19" s="216"/>
      <c r="AC19" s="216"/>
      <c r="AD19" s="216"/>
      <c r="AE19" s="216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</row>
    <row r="20" spans="1:66" s="13" customFormat="1" ht="89.25" customHeight="1" x14ac:dyDescent="0.2">
      <c r="A20" s="204" t="s">
        <v>108</v>
      </c>
      <c r="B20" s="204" t="s">
        <v>109</v>
      </c>
      <c r="C20" s="204" t="s">
        <v>124</v>
      </c>
      <c r="D20" s="260" t="s">
        <v>125</v>
      </c>
      <c r="E20" s="256"/>
      <c r="F20" s="256"/>
      <c r="G20" s="256"/>
      <c r="H20" s="256"/>
      <c r="I20" s="256">
        <v>1</v>
      </c>
      <c r="J20" s="256"/>
      <c r="K20" s="256"/>
      <c r="L20" s="256"/>
      <c r="M20" s="262"/>
      <c r="N20" s="257">
        <v>1</v>
      </c>
      <c r="O20" s="262"/>
      <c r="P20" s="262"/>
      <c r="Q20" s="228"/>
      <c r="R20" s="260" t="s">
        <v>112</v>
      </c>
      <c r="S20" s="204"/>
      <c r="T20" s="204"/>
      <c r="U20" s="260"/>
      <c r="V20" s="230" t="s">
        <v>1172</v>
      </c>
      <c r="W20" s="247"/>
      <c r="X20" s="216"/>
      <c r="Y20" s="216"/>
      <c r="Z20" s="216"/>
      <c r="AA20" s="216"/>
      <c r="AB20" s="216"/>
      <c r="AC20" s="216"/>
      <c r="AD20" s="216"/>
      <c r="AE20" s="216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</row>
    <row r="21" spans="1:66" s="216" customFormat="1" ht="102" customHeight="1" x14ac:dyDescent="0.2">
      <c r="A21" s="242" t="s">
        <v>126</v>
      </c>
      <c r="B21" s="242" t="s">
        <v>127</v>
      </c>
      <c r="C21" s="242" t="s">
        <v>128</v>
      </c>
      <c r="D21" s="242" t="s">
        <v>129</v>
      </c>
      <c r="E21" s="243">
        <v>1</v>
      </c>
      <c r="F21" s="243">
        <v>1</v>
      </c>
      <c r="G21" s="243">
        <v>1</v>
      </c>
      <c r="H21" s="243">
        <v>1</v>
      </c>
      <c r="I21" s="243">
        <v>1</v>
      </c>
      <c r="J21" s="243">
        <v>1</v>
      </c>
      <c r="K21" s="243">
        <v>1</v>
      </c>
      <c r="L21" s="243">
        <v>1</v>
      </c>
      <c r="M21" s="243">
        <v>1</v>
      </c>
      <c r="N21" s="243">
        <v>1</v>
      </c>
      <c r="O21" s="243">
        <v>1</v>
      </c>
      <c r="P21" s="243">
        <v>1</v>
      </c>
      <c r="Q21" s="244">
        <f t="shared" si="1"/>
        <v>12</v>
      </c>
      <c r="R21" s="242" t="s">
        <v>102</v>
      </c>
      <c r="S21" s="242"/>
      <c r="T21" s="242"/>
      <c r="U21" s="242"/>
      <c r="V21" s="230" t="s">
        <v>1173</v>
      </c>
      <c r="W21" s="249" t="s">
        <v>130</v>
      </c>
    </row>
    <row r="22" spans="1:66" s="13" customFormat="1" ht="89.25" customHeight="1" x14ac:dyDescent="0.2">
      <c r="A22" s="204" t="s">
        <v>131</v>
      </c>
      <c r="B22" s="203" t="s">
        <v>132</v>
      </c>
      <c r="C22" s="203" t="s">
        <v>133</v>
      </c>
      <c r="D22" s="203" t="s">
        <v>134</v>
      </c>
      <c r="E22" s="231"/>
      <c r="F22" s="231"/>
      <c r="G22" s="231">
        <v>1</v>
      </c>
      <c r="H22" s="231"/>
      <c r="I22" s="231"/>
      <c r="J22" s="231">
        <v>1</v>
      </c>
      <c r="K22" s="231"/>
      <c r="L22" s="231"/>
      <c r="M22" s="231">
        <v>1</v>
      </c>
      <c r="N22" s="231"/>
      <c r="O22" s="231"/>
      <c r="P22" s="231"/>
      <c r="Q22" s="228">
        <f t="shared" si="1"/>
        <v>3</v>
      </c>
      <c r="R22" s="204" t="s">
        <v>118</v>
      </c>
      <c r="S22" s="204" t="s">
        <v>135</v>
      </c>
      <c r="T22" s="204"/>
      <c r="U22" s="203"/>
      <c r="V22" s="232" t="s">
        <v>136</v>
      </c>
      <c r="W22" s="247"/>
      <c r="X22" s="216"/>
      <c r="Y22" s="216"/>
      <c r="Z22" s="216"/>
      <c r="AA22" s="216"/>
      <c r="AB22" s="216"/>
      <c r="AC22" s="216"/>
      <c r="AD22" s="216"/>
      <c r="AE22" s="216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4"/>
      <c r="BN22" s="214"/>
    </row>
    <row r="23" spans="1:66" s="13" customFormat="1" ht="89.25" customHeight="1" x14ac:dyDescent="0.2">
      <c r="A23" s="204" t="s">
        <v>131</v>
      </c>
      <c r="B23" s="203" t="s">
        <v>132</v>
      </c>
      <c r="C23" s="203" t="s">
        <v>137</v>
      </c>
      <c r="D23" s="204" t="s">
        <v>138</v>
      </c>
      <c r="E23" s="227"/>
      <c r="F23" s="227"/>
      <c r="G23" s="227">
        <v>1</v>
      </c>
      <c r="H23" s="227"/>
      <c r="I23" s="227"/>
      <c r="J23" s="227">
        <v>1</v>
      </c>
      <c r="K23" s="227"/>
      <c r="L23" s="227"/>
      <c r="M23" s="227">
        <v>1</v>
      </c>
      <c r="N23" s="227"/>
      <c r="O23" s="227">
        <v>1</v>
      </c>
      <c r="P23" s="227"/>
      <c r="Q23" s="228">
        <f t="shared" si="1"/>
        <v>4</v>
      </c>
      <c r="R23" s="204" t="s">
        <v>112</v>
      </c>
      <c r="S23" s="204" t="s">
        <v>135</v>
      </c>
      <c r="T23" s="204"/>
      <c r="U23" s="204"/>
      <c r="V23" s="232" t="s">
        <v>136</v>
      </c>
      <c r="W23" s="247"/>
      <c r="X23" s="216"/>
      <c r="Y23" s="216"/>
      <c r="Z23" s="216"/>
      <c r="AA23" s="216"/>
      <c r="AB23" s="216"/>
      <c r="AC23" s="216"/>
      <c r="AD23" s="216"/>
      <c r="AE23" s="216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4"/>
    </row>
    <row r="24" spans="1:66" s="13" customFormat="1" ht="89.25" customHeight="1" x14ac:dyDescent="0.2">
      <c r="A24" s="204" t="s">
        <v>131</v>
      </c>
      <c r="B24" s="203" t="s">
        <v>132</v>
      </c>
      <c r="C24" s="203" t="s">
        <v>139</v>
      </c>
      <c r="D24" s="203" t="s">
        <v>140</v>
      </c>
      <c r="E24" s="231"/>
      <c r="F24" s="231"/>
      <c r="G24" s="231"/>
      <c r="H24" s="231">
        <v>1</v>
      </c>
      <c r="I24" s="231"/>
      <c r="J24" s="231"/>
      <c r="K24" s="231"/>
      <c r="L24" s="231">
        <v>1</v>
      </c>
      <c r="M24" s="231"/>
      <c r="N24" s="231">
        <v>1</v>
      </c>
      <c r="O24" s="231"/>
      <c r="P24" s="231"/>
      <c r="Q24" s="228">
        <f t="shared" si="1"/>
        <v>3</v>
      </c>
      <c r="R24" s="204" t="s">
        <v>112</v>
      </c>
      <c r="S24" s="204"/>
      <c r="T24" s="204"/>
      <c r="U24" s="203"/>
      <c r="V24" s="232" t="s">
        <v>136</v>
      </c>
      <c r="W24" s="247"/>
      <c r="X24" s="216"/>
      <c r="Y24" s="216"/>
      <c r="Z24" s="216"/>
      <c r="AA24" s="216"/>
      <c r="AB24" s="216"/>
      <c r="AC24" s="216"/>
      <c r="AD24" s="216"/>
      <c r="AE24" s="216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</row>
    <row r="25" spans="1:66" s="13" customFormat="1" ht="89.25" customHeight="1" x14ac:dyDescent="0.2">
      <c r="A25" s="204" t="s">
        <v>131</v>
      </c>
      <c r="B25" s="203" t="s">
        <v>132</v>
      </c>
      <c r="C25" s="203" t="s">
        <v>141</v>
      </c>
      <c r="D25" s="204" t="s">
        <v>142</v>
      </c>
      <c r="E25" s="227"/>
      <c r="F25" s="227"/>
      <c r="G25" s="227"/>
      <c r="H25" s="227">
        <v>1</v>
      </c>
      <c r="I25" s="227"/>
      <c r="J25" s="227"/>
      <c r="K25" s="227"/>
      <c r="L25" s="227"/>
      <c r="M25" s="227">
        <v>1</v>
      </c>
      <c r="N25" s="227"/>
      <c r="O25" s="227"/>
      <c r="P25" s="227"/>
      <c r="Q25" s="228">
        <f t="shared" si="1"/>
        <v>2</v>
      </c>
      <c r="R25" s="204" t="s">
        <v>112</v>
      </c>
      <c r="S25" s="204"/>
      <c r="T25" s="204"/>
      <c r="U25" s="204"/>
      <c r="V25" s="232" t="s">
        <v>136</v>
      </c>
      <c r="W25" s="247"/>
      <c r="X25" s="216"/>
      <c r="Y25" s="216"/>
      <c r="Z25" s="216"/>
      <c r="AA25" s="216"/>
      <c r="AB25" s="216"/>
      <c r="AC25" s="216"/>
      <c r="AD25" s="216"/>
      <c r="AE25" s="216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</row>
    <row r="26" spans="1:66" s="13" customFormat="1" ht="89.25" customHeight="1" x14ac:dyDescent="0.2">
      <c r="A26" s="204" t="s">
        <v>143</v>
      </c>
      <c r="B26" s="204" t="s">
        <v>144</v>
      </c>
      <c r="C26" s="204" t="s">
        <v>145</v>
      </c>
      <c r="D26" s="229" t="s">
        <v>146</v>
      </c>
      <c r="E26" s="227">
        <v>1</v>
      </c>
      <c r="F26" s="227"/>
      <c r="G26" s="227"/>
      <c r="H26" s="227">
        <v>1</v>
      </c>
      <c r="I26" s="227"/>
      <c r="J26" s="227"/>
      <c r="K26" s="227">
        <v>1</v>
      </c>
      <c r="L26" s="227"/>
      <c r="M26" s="227"/>
      <c r="N26" s="227">
        <v>1</v>
      </c>
      <c r="O26" s="227"/>
      <c r="P26" s="227"/>
      <c r="Q26" s="228">
        <f t="shared" si="1"/>
        <v>4</v>
      </c>
      <c r="R26" s="204" t="s">
        <v>118</v>
      </c>
      <c r="S26" s="204" t="s">
        <v>147</v>
      </c>
      <c r="T26" s="204"/>
      <c r="U26" s="204"/>
      <c r="V26" s="230" t="s">
        <v>148</v>
      </c>
      <c r="W26" s="247"/>
      <c r="X26" s="216"/>
      <c r="Y26" s="216"/>
      <c r="Z26" s="216"/>
      <c r="AA26" s="216"/>
      <c r="AB26" s="216"/>
      <c r="AC26" s="216"/>
      <c r="AD26" s="216"/>
      <c r="AE26" s="216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</row>
    <row r="27" spans="1:66" s="13" customFormat="1" ht="153" customHeight="1" x14ac:dyDescent="0.2">
      <c r="A27" s="204" t="s">
        <v>149</v>
      </c>
      <c r="B27" s="203" t="s">
        <v>150</v>
      </c>
      <c r="C27" s="203" t="s">
        <v>151</v>
      </c>
      <c r="D27" s="203" t="s">
        <v>152</v>
      </c>
      <c r="E27" s="231"/>
      <c r="F27" s="231"/>
      <c r="G27" s="231"/>
      <c r="H27" s="231"/>
      <c r="I27" s="231"/>
      <c r="J27" s="231">
        <v>1</v>
      </c>
      <c r="K27" s="231"/>
      <c r="L27" s="231"/>
      <c r="M27" s="231"/>
      <c r="N27" s="231"/>
      <c r="O27" s="231"/>
      <c r="P27" s="231"/>
      <c r="Q27" s="228">
        <f t="shared" si="1"/>
        <v>1</v>
      </c>
      <c r="R27" s="204" t="s">
        <v>102</v>
      </c>
      <c r="S27" s="204"/>
      <c r="T27" s="204"/>
      <c r="U27" s="203"/>
      <c r="V27" s="232" t="s">
        <v>153</v>
      </c>
      <c r="W27" s="247"/>
      <c r="X27" s="216"/>
      <c r="Y27" s="216"/>
      <c r="Z27" s="216"/>
      <c r="AA27" s="216"/>
      <c r="AB27" s="216"/>
      <c r="AC27" s="216"/>
      <c r="AD27" s="216"/>
      <c r="AE27" s="216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</row>
    <row r="28" spans="1:66" s="13" customFormat="1" ht="153" customHeight="1" x14ac:dyDescent="0.2">
      <c r="A28" s="204" t="s">
        <v>149</v>
      </c>
      <c r="B28" s="203" t="s">
        <v>150</v>
      </c>
      <c r="C28" s="203" t="s">
        <v>154</v>
      </c>
      <c r="D28" s="204" t="s">
        <v>155</v>
      </c>
      <c r="E28" s="227"/>
      <c r="F28" s="227"/>
      <c r="G28" s="227"/>
      <c r="H28" s="227"/>
      <c r="I28" s="227"/>
      <c r="J28" s="227">
        <v>1</v>
      </c>
      <c r="K28" s="227"/>
      <c r="L28" s="227"/>
      <c r="M28" s="227"/>
      <c r="N28" s="227"/>
      <c r="O28" s="227">
        <v>1</v>
      </c>
      <c r="P28" s="227"/>
      <c r="Q28" s="228">
        <f t="shared" si="1"/>
        <v>2</v>
      </c>
      <c r="R28" s="204" t="s">
        <v>118</v>
      </c>
      <c r="S28" s="204" t="s">
        <v>102</v>
      </c>
      <c r="T28" s="204"/>
      <c r="U28" s="204"/>
      <c r="V28" s="232" t="s">
        <v>153</v>
      </c>
      <c r="W28" s="247"/>
      <c r="X28" s="216"/>
      <c r="Y28" s="216"/>
      <c r="Z28" s="216"/>
      <c r="AA28" s="216"/>
      <c r="AB28" s="216"/>
      <c r="AC28" s="216"/>
      <c r="AD28" s="216"/>
      <c r="AE28" s="216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</row>
    <row r="29" spans="1:66" s="13" customFormat="1" ht="153" customHeight="1" x14ac:dyDescent="0.2">
      <c r="A29" s="204" t="s">
        <v>149</v>
      </c>
      <c r="B29" s="203" t="s">
        <v>150</v>
      </c>
      <c r="C29" s="203" t="s">
        <v>156</v>
      </c>
      <c r="D29" s="203" t="s">
        <v>157</v>
      </c>
      <c r="E29" s="231"/>
      <c r="F29" s="231"/>
      <c r="G29" s="231"/>
      <c r="H29" s="231"/>
      <c r="I29" s="231"/>
      <c r="J29" s="231"/>
      <c r="K29" s="231"/>
      <c r="L29" s="231"/>
      <c r="M29" s="231">
        <v>1</v>
      </c>
      <c r="N29" s="231"/>
      <c r="O29" s="231"/>
      <c r="P29" s="231"/>
      <c r="Q29" s="228">
        <f t="shared" si="1"/>
        <v>1</v>
      </c>
      <c r="R29" s="204" t="s">
        <v>102</v>
      </c>
      <c r="S29" s="204"/>
      <c r="T29" s="204"/>
      <c r="U29" s="203"/>
      <c r="V29" s="232" t="s">
        <v>153</v>
      </c>
      <c r="W29" s="247"/>
      <c r="X29" s="216"/>
      <c r="Y29" s="216"/>
      <c r="Z29" s="216"/>
      <c r="AA29" s="216"/>
      <c r="AB29" s="216"/>
      <c r="AC29" s="216"/>
      <c r="AD29" s="216"/>
      <c r="AE29" s="216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</row>
    <row r="30" spans="1:66" s="13" customFormat="1" ht="153" customHeight="1" x14ac:dyDescent="0.2">
      <c r="A30" s="204" t="s">
        <v>149</v>
      </c>
      <c r="B30" s="203" t="s">
        <v>150</v>
      </c>
      <c r="C30" s="203" t="s">
        <v>158</v>
      </c>
      <c r="D30" s="204" t="s">
        <v>159</v>
      </c>
      <c r="E30" s="227"/>
      <c r="F30" s="227">
        <v>1</v>
      </c>
      <c r="G30" s="227"/>
      <c r="H30" s="227"/>
      <c r="I30" s="227">
        <v>1</v>
      </c>
      <c r="J30" s="227"/>
      <c r="K30" s="227"/>
      <c r="L30" s="227">
        <v>1</v>
      </c>
      <c r="M30" s="227"/>
      <c r="N30" s="227"/>
      <c r="O30" s="227">
        <v>1</v>
      </c>
      <c r="P30" s="227"/>
      <c r="Q30" s="228">
        <f t="shared" si="1"/>
        <v>4</v>
      </c>
      <c r="R30" s="204"/>
      <c r="S30" s="204"/>
      <c r="T30" s="229" t="s">
        <v>160</v>
      </c>
      <c r="U30" s="204"/>
      <c r="V30" s="232" t="s">
        <v>153</v>
      </c>
      <c r="W30" s="247"/>
      <c r="X30" s="216"/>
      <c r="Y30" s="216"/>
      <c r="Z30" s="216"/>
      <c r="AA30" s="216"/>
      <c r="AB30" s="216"/>
      <c r="AC30" s="216"/>
      <c r="AD30" s="216"/>
      <c r="AE30" s="216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</row>
    <row r="31" spans="1:66" s="13" customFormat="1" ht="153" customHeight="1" x14ac:dyDescent="0.2">
      <c r="A31" s="204" t="s">
        <v>149</v>
      </c>
      <c r="B31" s="203" t="s">
        <v>150</v>
      </c>
      <c r="C31" s="203" t="s">
        <v>161</v>
      </c>
      <c r="D31" s="203" t="s">
        <v>162</v>
      </c>
      <c r="E31" s="231"/>
      <c r="F31" s="231"/>
      <c r="G31" s="231">
        <v>1</v>
      </c>
      <c r="H31" s="231"/>
      <c r="I31" s="231"/>
      <c r="J31" s="231">
        <v>1</v>
      </c>
      <c r="K31" s="231"/>
      <c r="L31" s="231"/>
      <c r="M31" s="231">
        <v>1</v>
      </c>
      <c r="N31" s="231"/>
      <c r="O31" s="231"/>
      <c r="P31" s="231">
        <v>1</v>
      </c>
      <c r="Q31" s="228">
        <f t="shared" si="1"/>
        <v>4</v>
      </c>
      <c r="R31" s="204" t="s">
        <v>102</v>
      </c>
      <c r="S31" s="204"/>
      <c r="T31" s="204"/>
      <c r="U31" s="203"/>
      <c r="V31" s="232" t="s">
        <v>153</v>
      </c>
      <c r="W31" s="247"/>
      <c r="X31" s="216"/>
      <c r="Y31" s="216"/>
      <c r="Z31" s="216"/>
      <c r="AA31" s="216"/>
      <c r="AB31" s="216"/>
      <c r="AC31" s="216"/>
      <c r="AD31" s="216"/>
      <c r="AE31" s="216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</row>
    <row r="32" spans="1:66" s="13" customFormat="1" ht="153" customHeight="1" x14ac:dyDescent="0.2">
      <c r="A32" s="204" t="s">
        <v>149</v>
      </c>
      <c r="B32" s="203" t="s">
        <v>150</v>
      </c>
      <c r="C32" s="203" t="s">
        <v>163</v>
      </c>
      <c r="D32" s="203" t="s">
        <v>164</v>
      </c>
      <c r="E32" s="231"/>
      <c r="F32" s="231"/>
      <c r="G32" s="231"/>
      <c r="H32" s="231"/>
      <c r="I32" s="231">
        <v>1</v>
      </c>
      <c r="J32" s="231"/>
      <c r="K32" s="231"/>
      <c r="L32" s="231"/>
      <c r="M32" s="231"/>
      <c r="N32" s="231"/>
      <c r="O32" s="231"/>
      <c r="P32" s="231"/>
      <c r="Q32" s="228">
        <f t="shared" si="1"/>
        <v>1</v>
      </c>
      <c r="R32" s="204" t="s">
        <v>118</v>
      </c>
      <c r="S32" s="204" t="s">
        <v>165</v>
      </c>
      <c r="T32" s="204"/>
      <c r="U32" s="203"/>
      <c r="V32" s="232" t="s">
        <v>153</v>
      </c>
      <c r="W32" s="247"/>
      <c r="X32" s="216"/>
      <c r="Y32" s="216"/>
      <c r="Z32" s="216"/>
      <c r="AA32" s="216"/>
      <c r="AB32" s="216"/>
      <c r="AC32" s="216"/>
      <c r="AD32" s="216"/>
      <c r="AE32" s="216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/>
      <c r="BN32" s="214"/>
    </row>
    <row r="33" spans="1:66" s="13" customFormat="1" ht="153" customHeight="1" x14ac:dyDescent="0.2">
      <c r="A33" s="204" t="s">
        <v>149</v>
      </c>
      <c r="B33" s="203" t="s">
        <v>150</v>
      </c>
      <c r="C33" s="203" t="s">
        <v>166</v>
      </c>
      <c r="D33" s="203" t="s">
        <v>167</v>
      </c>
      <c r="E33" s="231"/>
      <c r="F33" s="231"/>
      <c r="G33" s="231">
        <v>1</v>
      </c>
      <c r="H33" s="231"/>
      <c r="I33" s="231"/>
      <c r="J33" s="231"/>
      <c r="K33" s="231"/>
      <c r="L33" s="231"/>
      <c r="M33" s="231"/>
      <c r="N33" s="231"/>
      <c r="O33" s="231"/>
      <c r="P33" s="231"/>
      <c r="Q33" s="228">
        <f t="shared" si="1"/>
        <v>1</v>
      </c>
      <c r="R33" s="204" t="s">
        <v>135</v>
      </c>
      <c r="S33" s="204"/>
      <c r="T33" s="204"/>
      <c r="U33" s="203"/>
      <c r="V33" s="232" t="s">
        <v>1174</v>
      </c>
      <c r="W33" s="247"/>
      <c r="X33" s="216"/>
      <c r="Y33" s="216"/>
      <c r="Z33" s="216"/>
      <c r="AA33" s="216"/>
      <c r="AB33" s="216"/>
      <c r="AC33" s="216"/>
      <c r="AD33" s="216"/>
      <c r="AE33" s="216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4"/>
    </row>
    <row r="34" spans="1:66" s="13" customFormat="1" ht="153" customHeight="1" x14ac:dyDescent="0.2">
      <c r="A34" s="204" t="s">
        <v>149</v>
      </c>
      <c r="B34" s="203" t="s">
        <v>150</v>
      </c>
      <c r="C34" s="203" t="s">
        <v>168</v>
      </c>
      <c r="D34" s="203" t="s">
        <v>169</v>
      </c>
      <c r="E34" s="231"/>
      <c r="F34" s="231"/>
      <c r="G34" s="231">
        <v>1</v>
      </c>
      <c r="H34" s="231"/>
      <c r="I34" s="231"/>
      <c r="J34" s="231">
        <v>1</v>
      </c>
      <c r="K34" s="231"/>
      <c r="L34" s="231"/>
      <c r="M34" s="231">
        <v>1</v>
      </c>
      <c r="N34" s="231"/>
      <c r="O34" s="231"/>
      <c r="P34" s="231"/>
      <c r="Q34" s="228">
        <f t="shared" si="1"/>
        <v>3</v>
      </c>
      <c r="R34" s="204" t="s">
        <v>118</v>
      </c>
      <c r="S34" s="204" t="s">
        <v>147</v>
      </c>
      <c r="T34" s="204"/>
      <c r="U34" s="203"/>
      <c r="V34" s="232" t="s">
        <v>1174</v>
      </c>
      <c r="W34" s="247"/>
      <c r="X34" s="216"/>
      <c r="Y34" s="216"/>
      <c r="Z34" s="216"/>
      <c r="AA34" s="216"/>
      <c r="AB34" s="216"/>
      <c r="AC34" s="216"/>
      <c r="AD34" s="216"/>
      <c r="AE34" s="216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4"/>
      <c r="BN34" s="214"/>
    </row>
    <row r="35" spans="1:66" s="13" customFormat="1" ht="153" customHeight="1" x14ac:dyDescent="0.2">
      <c r="A35" s="204" t="s">
        <v>149</v>
      </c>
      <c r="B35" s="203" t="s">
        <v>150</v>
      </c>
      <c r="C35" s="203" t="s">
        <v>170</v>
      </c>
      <c r="D35" s="203" t="s">
        <v>171</v>
      </c>
      <c r="E35" s="231"/>
      <c r="F35" s="231"/>
      <c r="G35" s="231"/>
      <c r="H35" s="231"/>
      <c r="I35" s="231"/>
      <c r="J35" s="231"/>
      <c r="K35" s="231"/>
      <c r="L35" s="231"/>
      <c r="M35" s="231"/>
      <c r="N35" s="231">
        <v>1</v>
      </c>
      <c r="O35" s="231"/>
      <c r="P35" s="231"/>
      <c r="Q35" s="228">
        <f t="shared" si="1"/>
        <v>1</v>
      </c>
      <c r="R35" s="204" t="s">
        <v>118</v>
      </c>
      <c r="S35" s="204" t="s">
        <v>102</v>
      </c>
      <c r="T35" s="204"/>
      <c r="U35" s="203"/>
      <c r="V35" s="232" t="s">
        <v>1174</v>
      </c>
      <c r="W35" s="247"/>
      <c r="X35" s="216"/>
      <c r="Y35" s="216"/>
      <c r="Z35" s="216"/>
      <c r="AA35" s="216"/>
      <c r="AB35" s="216"/>
      <c r="AC35" s="216"/>
      <c r="AD35" s="216"/>
      <c r="AE35" s="216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4"/>
      <c r="BN35" s="214"/>
    </row>
    <row r="36" spans="1:66" s="13" customFormat="1" ht="153" customHeight="1" x14ac:dyDescent="0.2">
      <c r="A36" s="204" t="s">
        <v>149</v>
      </c>
      <c r="B36" s="203" t="s">
        <v>150</v>
      </c>
      <c r="C36" s="203" t="s">
        <v>172</v>
      </c>
      <c r="D36" s="203" t="s">
        <v>173</v>
      </c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>
        <v>1</v>
      </c>
      <c r="Q36" s="228">
        <f t="shared" si="1"/>
        <v>1</v>
      </c>
      <c r="R36" s="204" t="s">
        <v>118</v>
      </c>
      <c r="S36" s="204" t="s">
        <v>147</v>
      </c>
      <c r="T36" s="204"/>
      <c r="U36" s="203"/>
      <c r="V36" s="232" t="s">
        <v>1174</v>
      </c>
      <c r="W36" s="247"/>
      <c r="X36" s="216"/>
      <c r="Y36" s="216"/>
      <c r="Z36" s="216"/>
      <c r="AA36" s="216"/>
      <c r="AB36" s="216"/>
      <c r="AC36" s="216"/>
      <c r="AD36" s="216"/>
      <c r="AE36" s="216"/>
      <c r="AF36" s="214"/>
      <c r="AG36" s="214"/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4"/>
      <c r="BN36" s="214"/>
    </row>
    <row r="37" spans="1:66" s="13" customFormat="1" ht="153" customHeight="1" x14ac:dyDescent="0.2">
      <c r="A37" s="204" t="s">
        <v>149</v>
      </c>
      <c r="B37" s="203" t="s">
        <v>150</v>
      </c>
      <c r="C37" s="203" t="s">
        <v>174</v>
      </c>
      <c r="D37" s="203" t="s">
        <v>175</v>
      </c>
      <c r="E37" s="231"/>
      <c r="F37" s="231"/>
      <c r="G37" s="231">
        <v>1</v>
      </c>
      <c r="H37" s="231"/>
      <c r="I37" s="231"/>
      <c r="J37" s="231"/>
      <c r="K37" s="231"/>
      <c r="L37" s="231"/>
      <c r="M37" s="231"/>
      <c r="N37" s="231"/>
      <c r="O37" s="231"/>
      <c r="P37" s="231"/>
      <c r="Q37" s="228">
        <f t="shared" si="1"/>
        <v>1</v>
      </c>
      <c r="R37" s="204" t="s">
        <v>118</v>
      </c>
      <c r="S37" s="204" t="s">
        <v>147</v>
      </c>
      <c r="T37" s="204"/>
      <c r="U37" s="203"/>
      <c r="V37" s="232" t="s">
        <v>1174</v>
      </c>
      <c r="W37" s="247"/>
      <c r="X37" s="216"/>
      <c r="Y37" s="216"/>
      <c r="Z37" s="216"/>
      <c r="AA37" s="216"/>
      <c r="AB37" s="216"/>
      <c r="AC37" s="216"/>
      <c r="AD37" s="216"/>
      <c r="AE37" s="216"/>
      <c r="AF37" s="214"/>
      <c r="AG37" s="214"/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  <c r="BI37" s="214"/>
      <c r="BJ37" s="214"/>
      <c r="BK37" s="214"/>
      <c r="BL37" s="214"/>
      <c r="BM37" s="214"/>
      <c r="BN37" s="214"/>
    </row>
    <row r="38" spans="1:66" s="13" customFormat="1" ht="153" customHeight="1" x14ac:dyDescent="0.2">
      <c r="A38" s="204" t="s">
        <v>149</v>
      </c>
      <c r="B38" s="203" t="s">
        <v>150</v>
      </c>
      <c r="C38" s="203" t="s">
        <v>176</v>
      </c>
      <c r="D38" s="203" t="s">
        <v>177</v>
      </c>
      <c r="E38" s="231"/>
      <c r="F38" s="231"/>
      <c r="G38" s="231"/>
      <c r="H38" s="231"/>
      <c r="I38" s="231">
        <v>1</v>
      </c>
      <c r="J38" s="231"/>
      <c r="K38" s="231"/>
      <c r="L38" s="231"/>
      <c r="M38" s="231"/>
      <c r="N38" s="231"/>
      <c r="O38" s="231"/>
      <c r="P38" s="231"/>
      <c r="Q38" s="228">
        <f t="shared" si="1"/>
        <v>1</v>
      </c>
      <c r="R38" s="204" t="s">
        <v>118</v>
      </c>
      <c r="S38" s="204" t="s">
        <v>147</v>
      </c>
      <c r="T38" s="204"/>
      <c r="U38" s="203"/>
      <c r="V38" s="232" t="s">
        <v>1174</v>
      </c>
      <c r="W38" s="247"/>
      <c r="X38" s="216"/>
      <c r="Y38" s="216"/>
      <c r="Z38" s="216"/>
      <c r="AA38" s="216"/>
      <c r="AB38" s="216"/>
      <c r="AC38" s="216"/>
      <c r="AD38" s="216"/>
      <c r="AE38" s="216"/>
      <c r="AF38" s="214"/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4"/>
      <c r="BN38" s="214"/>
    </row>
    <row r="39" spans="1:66" s="13" customFormat="1" ht="153" customHeight="1" x14ac:dyDescent="0.2">
      <c r="A39" s="204" t="s">
        <v>149</v>
      </c>
      <c r="B39" s="203" t="s">
        <v>150</v>
      </c>
      <c r="C39" s="203" t="s">
        <v>178</v>
      </c>
      <c r="D39" s="203" t="s">
        <v>179</v>
      </c>
      <c r="E39" s="231"/>
      <c r="F39" s="231"/>
      <c r="G39" s="231"/>
      <c r="H39" s="231"/>
      <c r="I39" s="231"/>
      <c r="J39" s="231"/>
      <c r="K39" s="231"/>
      <c r="L39" s="231">
        <v>1</v>
      </c>
      <c r="M39" s="231"/>
      <c r="N39" s="231"/>
      <c r="O39" s="231"/>
      <c r="P39" s="231"/>
      <c r="Q39" s="228">
        <f t="shared" si="1"/>
        <v>1</v>
      </c>
      <c r="R39" s="204" t="s">
        <v>118</v>
      </c>
      <c r="S39" s="204" t="s">
        <v>147</v>
      </c>
      <c r="T39" s="204"/>
      <c r="U39" s="203"/>
      <c r="V39" s="232" t="s">
        <v>1174</v>
      </c>
      <c r="W39" s="247"/>
      <c r="X39" s="216"/>
      <c r="Y39" s="216"/>
      <c r="Z39" s="216"/>
      <c r="AA39" s="216"/>
      <c r="AB39" s="216"/>
      <c r="AC39" s="216"/>
      <c r="AD39" s="216"/>
      <c r="AE39" s="216"/>
      <c r="AF39" s="214"/>
      <c r="AG39" s="214"/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  <c r="BI39" s="214"/>
      <c r="BJ39" s="214"/>
      <c r="BK39" s="214"/>
      <c r="BL39" s="214"/>
      <c r="BM39" s="214"/>
      <c r="BN39" s="214"/>
    </row>
    <row r="40" spans="1:66" s="13" customFormat="1" ht="178.5" customHeight="1" x14ac:dyDescent="0.2">
      <c r="A40" s="204" t="s">
        <v>149</v>
      </c>
      <c r="B40" s="203" t="s">
        <v>181</v>
      </c>
      <c r="C40" s="203" t="s">
        <v>182</v>
      </c>
      <c r="D40" s="203" t="s">
        <v>183</v>
      </c>
      <c r="E40" s="231">
        <v>1</v>
      </c>
      <c r="F40" s="231">
        <v>1</v>
      </c>
      <c r="G40" s="231">
        <v>1</v>
      </c>
      <c r="H40" s="231">
        <v>1</v>
      </c>
      <c r="I40" s="231">
        <v>1</v>
      </c>
      <c r="J40" s="231">
        <v>1</v>
      </c>
      <c r="K40" s="231">
        <v>1</v>
      </c>
      <c r="L40" s="231">
        <v>1</v>
      </c>
      <c r="M40" s="231">
        <v>1</v>
      </c>
      <c r="N40" s="231">
        <v>1</v>
      </c>
      <c r="O40" s="231">
        <v>1</v>
      </c>
      <c r="P40" s="231">
        <v>1</v>
      </c>
      <c r="Q40" s="228">
        <f t="shared" si="1"/>
        <v>12</v>
      </c>
      <c r="R40" s="204" t="s">
        <v>112</v>
      </c>
      <c r="S40" s="204"/>
      <c r="T40" s="204"/>
      <c r="U40" s="203"/>
      <c r="V40" s="232" t="s">
        <v>1175</v>
      </c>
      <c r="W40" s="247"/>
      <c r="X40" s="216"/>
      <c r="Y40" s="216"/>
      <c r="Z40" s="216"/>
      <c r="AA40" s="216"/>
      <c r="AB40" s="216"/>
      <c r="AC40" s="216"/>
      <c r="AD40" s="216"/>
      <c r="AE40" s="216"/>
      <c r="AF40" s="214"/>
      <c r="AG40" s="214"/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  <c r="BI40" s="214"/>
      <c r="BJ40" s="214"/>
      <c r="BK40" s="214"/>
      <c r="BL40" s="214"/>
      <c r="BM40" s="214"/>
      <c r="BN40" s="214"/>
    </row>
    <row r="41" spans="1:66" s="13" customFormat="1" ht="178.5" customHeight="1" x14ac:dyDescent="0.2">
      <c r="A41" s="204" t="s">
        <v>149</v>
      </c>
      <c r="B41" s="203" t="s">
        <v>181</v>
      </c>
      <c r="C41" s="203" t="s">
        <v>184</v>
      </c>
      <c r="D41" s="203" t="s">
        <v>185</v>
      </c>
      <c r="E41" s="231"/>
      <c r="F41" s="231"/>
      <c r="G41" s="231">
        <v>1</v>
      </c>
      <c r="H41" s="231"/>
      <c r="I41" s="231"/>
      <c r="J41" s="231">
        <v>1</v>
      </c>
      <c r="K41" s="231"/>
      <c r="L41" s="231"/>
      <c r="M41" s="231">
        <v>1</v>
      </c>
      <c r="N41" s="231"/>
      <c r="O41" s="231"/>
      <c r="P41" s="231">
        <v>1</v>
      </c>
      <c r="Q41" s="228">
        <f t="shared" si="1"/>
        <v>4</v>
      </c>
      <c r="R41" s="204" t="s">
        <v>186</v>
      </c>
      <c r="S41" s="204"/>
      <c r="T41" s="204"/>
      <c r="U41" s="203"/>
      <c r="V41" s="232" t="s">
        <v>1175</v>
      </c>
      <c r="W41" s="247"/>
      <c r="X41" s="216"/>
      <c r="Y41" s="216"/>
      <c r="Z41" s="216"/>
      <c r="AA41" s="216"/>
      <c r="AB41" s="216"/>
      <c r="AC41" s="216"/>
      <c r="AD41" s="216"/>
      <c r="AE41" s="216"/>
      <c r="AF41" s="214"/>
      <c r="AG41" s="214"/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  <c r="BI41" s="214"/>
      <c r="BJ41" s="214"/>
      <c r="BK41" s="214"/>
      <c r="BL41" s="214"/>
      <c r="BM41" s="214"/>
      <c r="BN41" s="214"/>
    </row>
    <row r="42" spans="1:66" s="13" customFormat="1" ht="178.5" customHeight="1" x14ac:dyDescent="0.2">
      <c r="A42" s="204" t="s">
        <v>149</v>
      </c>
      <c r="B42" s="203" t="s">
        <v>181</v>
      </c>
      <c r="C42" s="203" t="s">
        <v>187</v>
      </c>
      <c r="D42" s="203" t="s">
        <v>188</v>
      </c>
      <c r="E42" s="231"/>
      <c r="F42" s="231"/>
      <c r="G42" s="231"/>
      <c r="H42" s="231">
        <v>1</v>
      </c>
      <c r="I42" s="231"/>
      <c r="J42" s="231"/>
      <c r="K42" s="231">
        <v>1</v>
      </c>
      <c r="L42" s="231"/>
      <c r="M42" s="231"/>
      <c r="N42" s="231">
        <v>1</v>
      </c>
      <c r="O42" s="231"/>
      <c r="P42" s="231"/>
      <c r="Q42" s="228">
        <f t="shared" si="1"/>
        <v>3</v>
      </c>
      <c r="R42" s="204" t="s">
        <v>112</v>
      </c>
      <c r="S42" s="204" t="s">
        <v>135</v>
      </c>
      <c r="T42" s="204"/>
      <c r="U42" s="203"/>
      <c r="V42" s="232" t="s">
        <v>1175</v>
      </c>
      <c r="W42" s="247"/>
      <c r="X42" s="216"/>
      <c r="Y42" s="216"/>
      <c r="Z42" s="216"/>
      <c r="AA42" s="216"/>
      <c r="AB42" s="216"/>
      <c r="AC42" s="216"/>
      <c r="AD42" s="216"/>
      <c r="AE42" s="216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4"/>
      <c r="BN42" s="214"/>
    </row>
    <row r="43" spans="1:66" s="13" customFormat="1" ht="178.5" customHeight="1" x14ac:dyDescent="0.2">
      <c r="A43" s="204" t="s">
        <v>149</v>
      </c>
      <c r="B43" s="203" t="s">
        <v>181</v>
      </c>
      <c r="C43" s="203" t="s">
        <v>189</v>
      </c>
      <c r="D43" s="203" t="s">
        <v>190</v>
      </c>
      <c r="E43" s="231"/>
      <c r="F43" s="231"/>
      <c r="G43" s="231">
        <v>1</v>
      </c>
      <c r="H43" s="231"/>
      <c r="I43" s="231"/>
      <c r="J43" s="231">
        <v>1</v>
      </c>
      <c r="K43" s="231"/>
      <c r="L43" s="231"/>
      <c r="M43" s="231">
        <v>1</v>
      </c>
      <c r="N43" s="231"/>
      <c r="O43" s="231"/>
      <c r="P43" s="231">
        <v>1</v>
      </c>
      <c r="Q43" s="228">
        <f t="shared" si="1"/>
        <v>4</v>
      </c>
      <c r="R43" s="204" t="s">
        <v>112</v>
      </c>
      <c r="S43" s="204" t="s">
        <v>135</v>
      </c>
      <c r="T43" s="204"/>
      <c r="U43" s="203"/>
      <c r="V43" s="232" t="s">
        <v>1176</v>
      </c>
      <c r="W43" s="247"/>
      <c r="X43" s="216"/>
      <c r="Y43" s="216"/>
      <c r="Z43" s="216"/>
      <c r="AA43" s="216"/>
      <c r="AB43" s="216"/>
      <c r="AC43" s="216"/>
      <c r="AD43" s="216"/>
      <c r="AE43" s="216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4"/>
      <c r="BN43" s="214"/>
    </row>
    <row r="44" spans="1:66" s="13" customFormat="1" ht="178.5" customHeight="1" x14ac:dyDescent="0.2">
      <c r="A44" s="204" t="s">
        <v>149</v>
      </c>
      <c r="B44" s="203" t="s">
        <v>181</v>
      </c>
      <c r="C44" s="203" t="s">
        <v>191</v>
      </c>
      <c r="D44" s="203" t="s">
        <v>192</v>
      </c>
      <c r="E44" s="231"/>
      <c r="F44" s="231"/>
      <c r="G44" s="231">
        <v>1</v>
      </c>
      <c r="H44" s="231"/>
      <c r="I44" s="231"/>
      <c r="J44" s="231">
        <v>1</v>
      </c>
      <c r="K44" s="231"/>
      <c r="L44" s="231"/>
      <c r="M44" s="231">
        <v>1</v>
      </c>
      <c r="N44" s="231"/>
      <c r="O44" s="231"/>
      <c r="P44" s="231">
        <v>1</v>
      </c>
      <c r="Q44" s="228">
        <f t="shared" si="1"/>
        <v>4</v>
      </c>
      <c r="R44" s="204" t="s">
        <v>112</v>
      </c>
      <c r="S44" s="204"/>
      <c r="T44" s="204"/>
      <c r="U44" s="203"/>
      <c r="V44" s="232" t="s">
        <v>1177</v>
      </c>
      <c r="W44" s="247"/>
      <c r="X44" s="216"/>
      <c r="Y44" s="216"/>
      <c r="Z44" s="216"/>
      <c r="AA44" s="216"/>
      <c r="AB44" s="216"/>
      <c r="AC44" s="216"/>
      <c r="AD44" s="216"/>
      <c r="AE44" s="216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4"/>
      <c r="BN44" s="214"/>
    </row>
    <row r="45" spans="1:66" s="13" customFormat="1" ht="178.5" customHeight="1" x14ac:dyDescent="0.2">
      <c r="A45" s="204" t="s">
        <v>149</v>
      </c>
      <c r="B45" s="203" t="s">
        <v>181</v>
      </c>
      <c r="C45" s="203" t="s">
        <v>193</v>
      </c>
      <c r="D45" s="203" t="s">
        <v>194</v>
      </c>
      <c r="E45" s="231"/>
      <c r="F45" s="231"/>
      <c r="G45" s="231"/>
      <c r="H45" s="231">
        <v>1</v>
      </c>
      <c r="I45" s="231"/>
      <c r="J45" s="231"/>
      <c r="K45" s="231">
        <v>1</v>
      </c>
      <c r="L45" s="231"/>
      <c r="M45" s="231"/>
      <c r="N45" s="231">
        <v>1</v>
      </c>
      <c r="O45" s="231"/>
      <c r="P45" s="231"/>
      <c r="Q45" s="228">
        <f t="shared" si="1"/>
        <v>3</v>
      </c>
      <c r="R45" s="204" t="s">
        <v>135</v>
      </c>
      <c r="S45" s="204"/>
      <c r="T45" s="204"/>
      <c r="U45" s="203"/>
      <c r="V45" s="232" t="s">
        <v>1177</v>
      </c>
      <c r="W45" s="247"/>
      <c r="X45" s="216"/>
      <c r="Y45" s="216"/>
      <c r="Z45" s="216"/>
      <c r="AA45" s="216"/>
      <c r="AB45" s="216"/>
      <c r="AC45" s="216"/>
      <c r="AD45" s="216"/>
      <c r="AE45" s="216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4"/>
      <c r="BN45" s="214"/>
    </row>
    <row r="46" spans="1:66" s="13" customFormat="1" ht="178.5" customHeight="1" x14ac:dyDescent="0.2">
      <c r="A46" s="204" t="s">
        <v>149</v>
      </c>
      <c r="B46" s="203" t="s">
        <v>181</v>
      </c>
      <c r="C46" s="203" t="s">
        <v>195</v>
      </c>
      <c r="D46" s="203" t="s">
        <v>196</v>
      </c>
      <c r="E46" s="231"/>
      <c r="F46" s="231"/>
      <c r="G46" s="231"/>
      <c r="H46" s="231"/>
      <c r="I46" s="231"/>
      <c r="J46" s="231">
        <v>1</v>
      </c>
      <c r="K46" s="231"/>
      <c r="L46" s="231"/>
      <c r="M46" s="231">
        <v>1</v>
      </c>
      <c r="N46" s="231"/>
      <c r="O46" s="231"/>
      <c r="P46" s="231">
        <v>1</v>
      </c>
      <c r="Q46" s="228">
        <f t="shared" si="1"/>
        <v>3</v>
      </c>
      <c r="R46" s="204" t="s">
        <v>112</v>
      </c>
      <c r="S46" s="204" t="s">
        <v>135</v>
      </c>
      <c r="T46" s="204"/>
      <c r="U46" s="203"/>
      <c r="V46" s="232" t="s">
        <v>1177</v>
      </c>
      <c r="W46" s="247"/>
      <c r="X46" s="216"/>
      <c r="Y46" s="216"/>
      <c r="Z46" s="216"/>
      <c r="AA46" s="216"/>
      <c r="AB46" s="216"/>
      <c r="AC46" s="216"/>
      <c r="AD46" s="216"/>
      <c r="AE46" s="216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4"/>
      <c r="BN46" s="214"/>
    </row>
    <row r="47" spans="1:66" s="13" customFormat="1" ht="178.5" customHeight="1" x14ac:dyDescent="0.2">
      <c r="A47" s="204" t="s">
        <v>149</v>
      </c>
      <c r="B47" s="203" t="s">
        <v>181</v>
      </c>
      <c r="C47" s="203" t="s">
        <v>197</v>
      </c>
      <c r="D47" s="203" t="s">
        <v>198</v>
      </c>
      <c r="E47" s="231">
        <v>1</v>
      </c>
      <c r="F47" s="231">
        <v>1</v>
      </c>
      <c r="G47" s="231">
        <v>1</v>
      </c>
      <c r="H47" s="231">
        <v>1</v>
      </c>
      <c r="I47" s="231">
        <v>1</v>
      </c>
      <c r="J47" s="231">
        <v>1</v>
      </c>
      <c r="K47" s="231">
        <v>1</v>
      </c>
      <c r="L47" s="231">
        <v>1</v>
      </c>
      <c r="M47" s="231">
        <v>1</v>
      </c>
      <c r="N47" s="231">
        <v>1</v>
      </c>
      <c r="O47" s="231">
        <v>1</v>
      </c>
      <c r="P47" s="231">
        <v>1</v>
      </c>
      <c r="Q47" s="228">
        <f t="shared" si="1"/>
        <v>12</v>
      </c>
      <c r="R47" s="204" t="s">
        <v>102</v>
      </c>
      <c r="S47" s="204"/>
      <c r="T47" s="204"/>
      <c r="U47" s="203"/>
      <c r="V47" s="232" t="s">
        <v>1177</v>
      </c>
      <c r="W47" s="247"/>
      <c r="X47" s="216"/>
      <c r="Y47" s="216"/>
      <c r="Z47" s="216"/>
      <c r="AA47" s="216"/>
      <c r="AB47" s="216"/>
      <c r="AC47" s="216"/>
      <c r="AD47" s="216"/>
      <c r="AE47" s="216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4"/>
      <c r="BN47" s="214"/>
    </row>
    <row r="48" spans="1:66" s="13" customFormat="1" ht="178.5" customHeight="1" x14ac:dyDescent="0.2">
      <c r="A48" s="204" t="s">
        <v>149</v>
      </c>
      <c r="B48" s="203" t="s">
        <v>181</v>
      </c>
      <c r="C48" s="203" t="s">
        <v>199</v>
      </c>
      <c r="D48" s="203" t="s">
        <v>200</v>
      </c>
      <c r="E48" s="231"/>
      <c r="F48" s="231"/>
      <c r="G48" s="231"/>
      <c r="H48" s="231"/>
      <c r="I48" s="231"/>
      <c r="J48" s="231">
        <v>1</v>
      </c>
      <c r="K48" s="231"/>
      <c r="L48" s="231"/>
      <c r="M48" s="231"/>
      <c r="N48" s="231"/>
      <c r="O48" s="231"/>
      <c r="P48" s="231">
        <v>1</v>
      </c>
      <c r="Q48" s="228">
        <f t="shared" si="1"/>
        <v>2</v>
      </c>
      <c r="R48" s="204" t="s">
        <v>112</v>
      </c>
      <c r="S48" s="204"/>
      <c r="T48" s="204"/>
      <c r="U48" s="203"/>
      <c r="V48" s="232" t="s">
        <v>1178</v>
      </c>
      <c r="W48" s="247"/>
      <c r="X48" s="216"/>
      <c r="Y48" s="216"/>
      <c r="Z48" s="216"/>
      <c r="AA48" s="216"/>
      <c r="AB48" s="216"/>
      <c r="AC48" s="216"/>
      <c r="AD48" s="216"/>
      <c r="AE48" s="216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4"/>
      <c r="BN48" s="214"/>
    </row>
    <row r="49" spans="1:66" s="13" customFormat="1" ht="178.5" customHeight="1" x14ac:dyDescent="0.2">
      <c r="A49" s="204" t="s">
        <v>149</v>
      </c>
      <c r="B49" s="203" t="s">
        <v>181</v>
      </c>
      <c r="C49" s="203" t="s">
        <v>201</v>
      </c>
      <c r="D49" s="203" t="s">
        <v>202</v>
      </c>
      <c r="E49" s="231"/>
      <c r="F49" s="231"/>
      <c r="G49" s="231">
        <v>1</v>
      </c>
      <c r="H49" s="231"/>
      <c r="I49" s="231"/>
      <c r="J49" s="231">
        <v>1</v>
      </c>
      <c r="K49" s="231"/>
      <c r="L49" s="231"/>
      <c r="M49" s="231">
        <v>1</v>
      </c>
      <c r="N49" s="231"/>
      <c r="O49" s="231"/>
      <c r="P49" s="231">
        <v>1</v>
      </c>
      <c r="Q49" s="228">
        <f t="shared" si="1"/>
        <v>4</v>
      </c>
      <c r="R49" s="204" t="s">
        <v>112</v>
      </c>
      <c r="S49" s="204"/>
      <c r="T49" s="204"/>
      <c r="U49" s="203"/>
      <c r="V49" s="232" t="s">
        <v>359</v>
      </c>
      <c r="W49" s="247"/>
      <c r="X49" s="216"/>
      <c r="Y49" s="216"/>
      <c r="Z49" s="216"/>
      <c r="AA49" s="216"/>
      <c r="AB49" s="216"/>
      <c r="AC49" s="216"/>
      <c r="AD49" s="216"/>
      <c r="AE49" s="216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4"/>
      <c r="BN49" s="214"/>
    </row>
    <row r="50" spans="1:66" s="13" customFormat="1" ht="178.5" customHeight="1" x14ac:dyDescent="0.2">
      <c r="A50" s="204" t="s">
        <v>149</v>
      </c>
      <c r="B50" s="203" t="s">
        <v>181</v>
      </c>
      <c r="C50" s="203" t="s">
        <v>203</v>
      </c>
      <c r="D50" s="203" t="s">
        <v>204</v>
      </c>
      <c r="E50" s="231"/>
      <c r="F50" s="231"/>
      <c r="G50" s="231">
        <v>1</v>
      </c>
      <c r="H50" s="231"/>
      <c r="I50" s="231"/>
      <c r="J50" s="231">
        <v>1</v>
      </c>
      <c r="K50" s="231"/>
      <c r="L50" s="231"/>
      <c r="M50" s="231">
        <v>1</v>
      </c>
      <c r="N50" s="231"/>
      <c r="O50" s="231"/>
      <c r="P50" s="231">
        <v>1</v>
      </c>
      <c r="Q50" s="228">
        <f t="shared" si="1"/>
        <v>4</v>
      </c>
      <c r="R50" s="204" t="s">
        <v>102</v>
      </c>
      <c r="S50" s="204"/>
      <c r="T50" s="204" t="s">
        <v>205</v>
      </c>
      <c r="U50" s="203"/>
      <c r="V50" s="232" t="s">
        <v>359</v>
      </c>
      <c r="W50" s="247"/>
      <c r="X50" s="216"/>
      <c r="Y50" s="216"/>
      <c r="Z50" s="216"/>
      <c r="AA50" s="216"/>
      <c r="AB50" s="216"/>
      <c r="AC50" s="216"/>
      <c r="AD50" s="216"/>
      <c r="AE50" s="216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4"/>
      <c r="BN50" s="214"/>
    </row>
    <row r="51" spans="1:66" s="13" customFormat="1" ht="178.5" customHeight="1" x14ac:dyDescent="0.2">
      <c r="A51" s="204" t="s">
        <v>149</v>
      </c>
      <c r="B51" s="203" t="s">
        <v>181</v>
      </c>
      <c r="C51" s="203" t="s">
        <v>206</v>
      </c>
      <c r="D51" s="203" t="s">
        <v>207</v>
      </c>
      <c r="E51" s="231"/>
      <c r="F51" s="231"/>
      <c r="G51" s="231">
        <v>1</v>
      </c>
      <c r="H51" s="231"/>
      <c r="I51" s="231"/>
      <c r="J51" s="231">
        <v>1</v>
      </c>
      <c r="K51" s="231"/>
      <c r="L51" s="231"/>
      <c r="M51" s="231">
        <v>1</v>
      </c>
      <c r="N51" s="231"/>
      <c r="O51" s="231"/>
      <c r="P51" s="231">
        <v>1</v>
      </c>
      <c r="Q51" s="228">
        <f t="shared" si="1"/>
        <v>4</v>
      </c>
      <c r="R51" s="204" t="s">
        <v>112</v>
      </c>
      <c r="S51" s="204"/>
      <c r="T51" s="204"/>
      <c r="U51" s="203"/>
      <c r="V51" s="232" t="s">
        <v>1179</v>
      </c>
      <c r="W51" s="247"/>
      <c r="X51" s="216"/>
      <c r="Y51" s="216"/>
      <c r="Z51" s="216"/>
      <c r="AA51" s="216"/>
      <c r="AB51" s="216"/>
      <c r="AC51" s="216"/>
      <c r="AD51" s="216"/>
      <c r="AE51" s="216"/>
      <c r="AF51" s="214"/>
      <c r="AG51" s="214"/>
      <c r="AH51" s="214"/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  <c r="BI51" s="214"/>
      <c r="BJ51" s="214"/>
      <c r="BK51" s="214"/>
      <c r="BL51" s="214"/>
      <c r="BM51" s="214"/>
      <c r="BN51" s="214"/>
    </row>
    <row r="52" spans="1:66" s="13" customFormat="1" ht="178.5" customHeight="1" x14ac:dyDescent="0.2">
      <c r="A52" s="204" t="s">
        <v>149</v>
      </c>
      <c r="B52" s="203" t="s">
        <v>181</v>
      </c>
      <c r="C52" s="203" t="s">
        <v>208</v>
      </c>
      <c r="D52" s="203" t="s">
        <v>209</v>
      </c>
      <c r="E52" s="231"/>
      <c r="F52" s="231"/>
      <c r="G52" s="231"/>
      <c r="H52" s="231">
        <v>1</v>
      </c>
      <c r="I52" s="231"/>
      <c r="J52" s="231"/>
      <c r="K52" s="231">
        <v>1</v>
      </c>
      <c r="L52" s="231"/>
      <c r="M52" s="231"/>
      <c r="N52" s="231">
        <v>1</v>
      </c>
      <c r="O52" s="231"/>
      <c r="P52" s="231">
        <v>1</v>
      </c>
      <c r="Q52" s="228">
        <f t="shared" si="1"/>
        <v>4</v>
      </c>
      <c r="R52" s="204" t="s">
        <v>135</v>
      </c>
      <c r="S52" s="204"/>
      <c r="T52" s="204"/>
      <c r="U52" s="203"/>
      <c r="V52" s="232" t="s">
        <v>1179</v>
      </c>
      <c r="W52" s="247"/>
      <c r="X52" s="216"/>
      <c r="Y52" s="216"/>
      <c r="Z52" s="216"/>
      <c r="AA52" s="216"/>
      <c r="AB52" s="216"/>
      <c r="AC52" s="216"/>
      <c r="AD52" s="216"/>
      <c r="AE52" s="216"/>
      <c r="AF52" s="214"/>
      <c r="AG52" s="214"/>
      <c r="AH52" s="214"/>
      <c r="AI52" s="214"/>
      <c r="AJ52" s="214"/>
      <c r="AK52" s="214"/>
      <c r="AL52" s="214"/>
      <c r="AM52" s="214"/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14"/>
      <c r="BB52" s="214"/>
      <c r="BC52" s="214"/>
      <c r="BD52" s="214"/>
      <c r="BE52" s="214"/>
      <c r="BF52" s="214"/>
      <c r="BG52" s="214"/>
      <c r="BH52" s="214"/>
      <c r="BI52" s="214"/>
      <c r="BJ52" s="214"/>
      <c r="BK52" s="214"/>
      <c r="BL52" s="214"/>
      <c r="BM52" s="214"/>
      <c r="BN52" s="214"/>
    </row>
    <row r="53" spans="1:66" s="13" customFormat="1" ht="178.5" customHeight="1" x14ac:dyDescent="0.2">
      <c r="A53" s="204" t="s">
        <v>149</v>
      </c>
      <c r="B53" s="203" t="s">
        <v>181</v>
      </c>
      <c r="C53" s="203" t="s">
        <v>210</v>
      </c>
      <c r="D53" s="203" t="s">
        <v>211</v>
      </c>
      <c r="E53" s="231"/>
      <c r="F53" s="231"/>
      <c r="G53" s="231"/>
      <c r="H53" s="231"/>
      <c r="I53" s="231">
        <v>1</v>
      </c>
      <c r="J53" s="231"/>
      <c r="K53" s="231"/>
      <c r="L53" s="231">
        <v>1</v>
      </c>
      <c r="M53" s="231"/>
      <c r="N53" s="231"/>
      <c r="O53" s="231"/>
      <c r="P53" s="231">
        <v>1</v>
      </c>
      <c r="Q53" s="228">
        <f t="shared" si="1"/>
        <v>3</v>
      </c>
      <c r="R53" s="204" t="s">
        <v>112</v>
      </c>
      <c r="S53" s="204" t="s">
        <v>135</v>
      </c>
      <c r="T53" s="204"/>
      <c r="U53" s="203"/>
      <c r="V53" s="232" t="s">
        <v>1179</v>
      </c>
      <c r="W53" s="247"/>
      <c r="X53" s="216"/>
      <c r="Y53" s="216"/>
      <c r="Z53" s="216"/>
      <c r="AA53" s="216"/>
      <c r="AB53" s="216"/>
      <c r="AC53" s="216"/>
      <c r="AD53" s="216"/>
      <c r="AE53" s="216"/>
      <c r="AF53" s="214"/>
      <c r="AG53" s="214"/>
      <c r="AH53" s="214"/>
      <c r="AI53" s="214"/>
      <c r="AJ53" s="214"/>
      <c r="AK53" s="214"/>
      <c r="AL53" s="214"/>
      <c r="AM53" s="214"/>
      <c r="AN53" s="214"/>
      <c r="AO53" s="214"/>
      <c r="AP53" s="214"/>
      <c r="AQ53" s="214"/>
      <c r="AR53" s="214"/>
      <c r="AS53" s="214"/>
      <c r="AT53" s="214"/>
      <c r="AU53" s="214"/>
      <c r="AV53" s="214"/>
      <c r="AW53" s="214"/>
      <c r="AX53" s="214"/>
      <c r="AY53" s="214"/>
      <c r="AZ53" s="214"/>
      <c r="BA53" s="214"/>
      <c r="BB53" s="214"/>
      <c r="BC53" s="214"/>
      <c r="BD53" s="214"/>
      <c r="BE53" s="214"/>
      <c r="BF53" s="214"/>
      <c r="BG53" s="214"/>
      <c r="BH53" s="214"/>
      <c r="BI53" s="214"/>
      <c r="BJ53" s="214"/>
      <c r="BK53" s="214"/>
      <c r="BL53" s="214"/>
      <c r="BM53" s="214"/>
      <c r="BN53" s="214"/>
    </row>
    <row r="54" spans="1:66" s="13" customFormat="1" ht="178.5" customHeight="1" x14ac:dyDescent="0.2">
      <c r="A54" s="204" t="s">
        <v>149</v>
      </c>
      <c r="B54" s="203" t="s">
        <v>181</v>
      </c>
      <c r="C54" s="203" t="s">
        <v>212</v>
      </c>
      <c r="D54" s="203" t="s">
        <v>213</v>
      </c>
      <c r="E54" s="231">
        <v>1</v>
      </c>
      <c r="F54" s="231">
        <v>1</v>
      </c>
      <c r="G54" s="231">
        <v>1</v>
      </c>
      <c r="H54" s="231">
        <v>1</v>
      </c>
      <c r="I54" s="231">
        <v>1</v>
      </c>
      <c r="J54" s="231">
        <v>1</v>
      </c>
      <c r="K54" s="231">
        <v>1</v>
      </c>
      <c r="L54" s="231">
        <v>1</v>
      </c>
      <c r="M54" s="231">
        <v>1</v>
      </c>
      <c r="N54" s="231">
        <v>1</v>
      </c>
      <c r="O54" s="231">
        <v>1</v>
      </c>
      <c r="P54" s="231">
        <v>1</v>
      </c>
      <c r="Q54" s="228">
        <f t="shared" si="1"/>
        <v>12</v>
      </c>
      <c r="R54" s="204" t="s">
        <v>112</v>
      </c>
      <c r="S54" s="204"/>
      <c r="T54" s="204"/>
      <c r="U54" s="203"/>
      <c r="V54" s="232" t="s">
        <v>1176</v>
      </c>
      <c r="W54" s="247"/>
      <c r="X54" s="216"/>
      <c r="Y54" s="216"/>
      <c r="Z54" s="216"/>
      <c r="AA54" s="216"/>
      <c r="AB54" s="216"/>
      <c r="AC54" s="216"/>
      <c r="AD54" s="216"/>
      <c r="AE54" s="216"/>
      <c r="AF54" s="214"/>
      <c r="AG54" s="214"/>
      <c r="AH54" s="214"/>
      <c r="AI54" s="214"/>
      <c r="AJ54" s="214"/>
      <c r="AK54" s="214"/>
      <c r="AL54" s="214"/>
      <c r="AM54" s="214"/>
      <c r="AN54" s="214"/>
      <c r="AO54" s="214"/>
      <c r="AP54" s="214"/>
      <c r="AQ54" s="214"/>
      <c r="AR54" s="214"/>
      <c r="AS54" s="214"/>
      <c r="AT54" s="214"/>
      <c r="AU54" s="214"/>
      <c r="AV54" s="214"/>
      <c r="AW54" s="214"/>
      <c r="AX54" s="214"/>
      <c r="AY54" s="214"/>
      <c r="AZ54" s="214"/>
      <c r="BA54" s="214"/>
      <c r="BB54" s="214"/>
      <c r="BC54" s="214"/>
      <c r="BD54" s="214"/>
      <c r="BE54" s="214"/>
      <c r="BF54" s="214"/>
      <c r="BG54" s="214"/>
      <c r="BH54" s="214"/>
      <c r="BI54" s="214"/>
      <c r="BJ54" s="214"/>
      <c r="BK54" s="214"/>
      <c r="BL54" s="214"/>
      <c r="BM54" s="214"/>
      <c r="BN54" s="214"/>
    </row>
    <row r="55" spans="1:66" s="13" customFormat="1" ht="178.5" customHeight="1" x14ac:dyDescent="0.2">
      <c r="A55" s="204" t="s">
        <v>149</v>
      </c>
      <c r="B55" s="203" t="s">
        <v>181</v>
      </c>
      <c r="C55" s="203" t="s">
        <v>214</v>
      </c>
      <c r="D55" s="203" t="s">
        <v>215</v>
      </c>
      <c r="E55" s="231"/>
      <c r="F55" s="231"/>
      <c r="G55" s="231">
        <v>1</v>
      </c>
      <c r="H55" s="231"/>
      <c r="I55" s="231"/>
      <c r="J55" s="231">
        <v>1</v>
      </c>
      <c r="K55" s="231"/>
      <c r="L55" s="231"/>
      <c r="M55" s="231">
        <v>1</v>
      </c>
      <c r="N55" s="231"/>
      <c r="O55" s="231"/>
      <c r="P55" s="231">
        <v>1</v>
      </c>
      <c r="Q55" s="228">
        <f t="shared" si="1"/>
        <v>4</v>
      </c>
      <c r="R55" s="204" t="s">
        <v>135</v>
      </c>
      <c r="S55" s="204"/>
      <c r="T55" s="204"/>
      <c r="U55" s="203"/>
      <c r="V55" s="232" t="s">
        <v>1176</v>
      </c>
      <c r="W55" s="247"/>
      <c r="X55" s="216"/>
      <c r="Y55" s="216"/>
      <c r="Z55" s="216"/>
      <c r="AA55" s="216"/>
      <c r="AB55" s="216"/>
      <c r="AC55" s="216"/>
      <c r="AD55" s="216"/>
      <c r="AE55" s="216"/>
      <c r="AF55" s="214"/>
      <c r="AG55" s="214"/>
      <c r="AH55" s="214"/>
      <c r="AI55" s="214"/>
      <c r="AJ55" s="214"/>
      <c r="AK55" s="214"/>
      <c r="AL55" s="214"/>
      <c r="AM55" s="214"/>
      <c r="AN55" s="214"/>
      <c r="AO55" s="214"/>
      <c r="AP55" s="214"/>
      <c r="AQ55" s="214"/>
      <c r="AR55" s="214"/>
      <c r="AS55" s="214"/>
      <c r="AT55" s="214"/>
      <c r="AU55" s="214"/>
      <c r="AV55" s="214"/>
      <c r="AW55" s="214"/>
      <c r="AX55" s="214"/>
      <c r="AY55" s="214"/>
      <c r="AZ55" s="214"/>
      <c r="BA55" s="214"/>
      <c r="BB55" s="214"/>
      <c r="BC55" s="214"/>
      <c r="BD55" s="214"/>
      <c r="BE55" s="214"/>
      <c r="BF55" s="214"/>
      <c r="BG55" s="214"/>
      <c r="BH55" s="214"/>
      <c r="BI55" s="214"/>
      <c r="BJ55" s="214"/>
      <c r="BK55" s="214"/>
      <c r="BL55" s="214"/>
      <c r="BM55" s="214"/>
      <c r="BN55" s="214"/>
    </row>
    <row r="56" spans="1:66" s="13" customFormat="1" ht="178.5" customHeight="1" x14ac:dyDescent="0.2">
      <c r="A56" s="204" t="s">
        <v>149</v>
      </c>
      <c r="B56" s="203" t="s">
        <v>181</v>
      </c>
      <c r="C56" s="203" t="s">
        <v>216</v>
      </c>
      <c r="D56" s="203" t="s">
        <v>217</v>
      </c>
      <c r="E56" s="231"/>
      <c r="F56" s="231"/>
      <c r="G56" s="231"/>
      <c r="H56" s="231">
        <v>1</v>
      </c>
      <c r="I56" s="231"/>
      <c r="J56" s="231"/>
      <c r="K56" s="231">
        <v>1</v>
      </c>
      <c r="L56" s="231"/>
      <c r="M56" s="231"/>
      <c r="N56" s="231">
        <v>1</v>
      </c>
      <c r="O56" s="231"/>
      <c r="P56" s="231"/>
      <c r="Q56" s="228">
        <f t="shared" si="1"/>
        <v>3</v>
      </c>
      <c r="R56" s="204" t="s">
        <v>112</v>
      </c>
      <c r="S56" s="204"/>
      <c r="T56" s="204"/>
      <c r="U56" s="203"/>
      <c r="V56" s="232" t="s">
        <v>1176</v>
      </c>
      <c r="W56" s="247"/>
      <c r="X56" s="216"/>
      <c r="Y56" s="216"/>
      <c r="Z56" s="216"/>
      <c r="AA56" s="216"/>
      <c r="AB56" s="216"/>
      <c r="AC56" s="216"/>
      <c r="AD56" s="216"/>
      <c r="AE56" s="216"/>
      <c r="AF56" s="214"/>
      <c r="AG56" s="214"/>
      <c r="AH56" s="214"/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4"/>
      <c r="BD56" s="214"/>
      <c r="BE56" s="214"/>
      <c r="BF56" s="214"/>
      <c r="BG56" s="214"/>
      <c r="BH56" s="214"/>
      <c r="BI56" s="214"/>
      <c r="BJ56" s="214"/>
      <c r="BK56" s="214"/>
      <c r="BL56" s="214"/>
      <c r="BM56" s="214"/>
      <c r="BN56" s="214"/>
    </row>
    <row r="57" spans="1:66" s="13" customFormat="1" ht="178.5" customHeight="1" x14ac:dyDescent="0.2">
      <c r="A57" s="204" t="s">
        <v>149</v>
      </c>
      <c r="B57" s="203" t="s">
        <v>181</v>
      </c>
      <c r="C57" s="203" t="s">
        <v>218</v>
      </c>
      <c r="D57" s="204" t="s">
        <v>219</v>
      </c>
      <c r="E57" s="227">
        <v>1</v>
      </c>
      <c r="F57" s="227">
        <v>1</v>
      </c>
      <c r="G57" s="227">
        <v>1</v>
      </c>
      <c r="H57" s="227">
        <v>1</v>
      </c>
      <c r="I57" s="227">
        <v>1</v>
      </c>
      <c r="J57" s="227">
        <v>1</v>
      </c>
      <c r="K57" s="227">
        <v>1</v>
      </c>
      <c r="L57" s="227">
        <v>1</v>
      </c>
      <c r="M57" s="227">
        <v>1</v>
      </c>
      <c r="N57" s="227">
        <v>1</v>
      </c>
      <c r="O57" s="227">
        <v>1</v>
      </c>
      <c r="P57" s="227">
        <v>1</v>
      </c>
      <c r="Q57" s="228">
        <f t="shared" si="1"/>
        <v>12</v>
      </c>
      <c r="R57" s="204"/>
      <c r="S57" s="204"/>
      <c r="T57" s="204" t="s">
        <v>220</v>
      </c>
      <c r="U57" s="204"/>
      <c r="V57" s="232" t="s">
        <v>1180</v>
      </c>
      <c r="W57" s="247"/>
      <c r="X57" s="216"/>
      <c r="Y57" s="216"/>
      <c r="Z57" s="216"/>
      <c r="AA57" s="216"/>
      <c r="AB57" s="216"/>
      <c r="AC57" s="216"/>
      <c r="AD57" s="216"/>
      <c r="AE57" s="216"/>
      <c r="AF57" s="214"/>
      <c r="AG57" s="214"/>
      <c r="AH57" s="214"/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  <c r="BI57" s="214"/>
      <c r="BJ57" s="214"/>
      <c r="BK57" s="214"/>
      <c r="BL57" s="214"/>
      <c r="BM57" s="214"/>
      <c r="BN57" s="214"/>
    </row>
    <row r="58" spans="1:66" s="13" customFormat="1" ht="178.5" customHeight="1" x14ac:dyDescent="0.2">
      <c r="A58" s="204" t="s">
        <v>149</v>
      </c>
      <c r="B58" s="203" t="s">
        <v>181</v>
      </c>
      <c r="C58" s="203" t="s">
        <v>221</v>
      </c>
      <c r="D58" s="203" t="s">
        <v>222</v>
      </c>
      <c r="E58" s="231"/>
      <c r="F58" s="231"/>
      <c r="G58" s="231">
        <v>1</v>
      </c>
      <c r="H58" s="231"/>
      <c r="I58" s="231"/>
      <c r="J58" s="231">
        <v>1</v>
      </c>
      <c r="K58" s="231"/>
      <c r="L58" s="231"/>
      <c r="M58" s="231">
        <v>1</v>
      </c>
      <c r="N58" s="231"/>
      <c r="O58" s="231"/>
      <c r="P58" s="231">
        <v>1</v>
      </c>
      <c r="Q58" s="228">
        <f t="shared" si="1"/>
        <v>4</v>
      </c>
      <c r="R58" s="204" t="s">
        <v>135</v>
      </c>
      <c r="S58" s="204"/>
      <c r="T58" s="204"/>
      <c r="U58" s="203"/>
      <c r="V58" s="232" t="s">
        <v>1180</v>
      </c>
      <c r="W58" s="247"/>
      <c r="X58" s="216"/>
      <c r="Y58" s="216"/>
      <c r="Z58" s="216"/>
      <c r="AA58" s="216"/>
      <c r="AB58" s="216"/>
      <c r="AC58" s="216"/>
      <c r="AD58" s="216"/>
      <c r="AE58" s="216"/>
      <c r="AF58" s="214"/>
      <c r="AG58" s="214"/>
      <c r="AH58" s="214"/>
      <c r="AI58" s="214"/>
      <c r="AJ58" s="214"/>
      <c r="AK58" s="214"/>
      <c r="AL58" s="214"/>
      <c r="AM58" s="214"/>
      <c r="AN58" s="214"/>
      <c r="AO58" s="214"/>
      <c r="AP58" s="214"/>
      <c r="AQ58" s="214"/>
      <c r="AR58" s="214"/>
      <c r="AS58" s="214"/>
      <c r="AT58" s="214"/>
      <c r="AU58" s="214"/>
      <c r="AV58" s="214"/>
      <c r="AW58" s="214"/>
      <c r="AX58" s="214"/>
      <c r="AY58" s="214"/>
      <c r="AZ58" s="214"/>
      <c r="BA58" s="214"/>
      <c r="BB58" s="214"/>
      <c r="BC58" s="214"/>
      <c r="BD58" s="214"/>
      <c r="BE58" s="214"/>
      <c r="BF58" s="214"/>
      <c r="BG58" s="214"/>
      <c r="BH58" s="214"/>
      <c r="BI58" s="214"/>
      <c r="BJ58" s="214"/>
      <c r="BK58" s="214"/>
      <c r="BL58" s="214"/>
      <c r="BM58" s="214"/>
      <c r="BN58" s="214"/>
    </row>
    <row r="59" spans="1:66" s="13" customFormat="1" ht="178.5" customHeight="1" x14ac:dyDescent="0.2">
      <c r="A59" s="204" t="s">
        <v>149</v>
      </c>
      <c r="B59" s="203" t="s">
        <v>181</v>
      </c>
      <c r="C59" s="203" t="s">
        <v>223</v>
      </c>
      <c r="D59" s="204" t="s">
        <v>224</v>
      </c>
      <c r="E59" s="227"/>
      <c r="F59" s="227"/>
      <c r="G59" s="227">
        <v>1</v>
      </c>
      <c r="H59" s="227"/>
      <c r="I59" s="227"/>
      <c r="J59" s="227">
        <v>1</v>
      </c>
      <c r="K59" s="227"/>
      <c r="L59" s="227"/>
      <c r="M59" s="227">
        <v>1</v>
      </c>
      <c r="N59" s="227"/>
      <c r="O59" s="227"/>
      <c r="P59" s="227">
        <v>1</v>
      </c>
      <c r="Q59" s="228">
        <f t="shared" si="1"/>
        <v>4</v>
      </c>
      <c r="R59" s="204" t="s">
        <v>112</v>
      </c>
      <c r="S59" s="204" t="s">
        <v>135</v>
      </c>
      <c r="T59" s="204"/>
      <c r="U59" s="204"/>
      <c r="V59" s="232" t="s">
        <v>1180</v>
      </c>
      <c r="W59" s="247"/>
      <c r="X59" s="216"/>
      <c r="Y59" s="216"/>
      <c r="Z59" s="216"/>
      <c r="AA59" s="216"/>
      <c r="AB59" s="216"/>
      <c r="AC59" s="216"/>
      <c r="AD59" s="216"/>
      <c r="AE59" s="216"/>
      <c r="AF59" s="214"/>
      <c r="AG59" s="214"/>
      <c r="AH59" s="214"/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4"/>
      <c r="BI59" s="214"/>
      <c r="BJ59" s="214"/>
      <c r="BK59" s="214"/>
      <c r="BL59" s="214"/>
      <c r="BM59" s="214"/>
      <c r="BN59" s="214"/>
    </row>
    <row r="60" spans="1:66" s="13" customFormat="1" ht="165.75" customHeight="1" x14ac:dyDescent="0.2">
      <c r="A60" s="204" t="s">
        <v>225</v>
      </c>
      <c r="B60" s="233" t="s">
        <v>226</v>
      </c>
      <c r="C60" s="203" t="s">
        <v>227</v>
      </c>
      <c r="D60" s="203" t="s">
        <v>228</v>
      </c>
      <c r="E60" s="231"/>
      <c r="F60" s="231"/>
      <c r="G60" s="231">
        <v>1</v>
      </c>
      <c r="H60" s="231"/>
      <c r="I60" s="231"/>
      <c r="J60" s="231">
        <v>1</v>
      </c>
      <c r="K60" s="231"/>
      <c r="L60" s="231"/>
      <c r="M60" s="231">
        <v>1</v>
      </c>
      <c r="N60" s="231"/>
      <c r="O60" s="231"/>
      <c r="P60" s="231">
        <v>1</v>
      </c>
      <c r="Q60" s="228">
        <f t="shared" si="1"/>
        <v>4</v>
      </c>
      <c r="R60" s="204" t="s">
        <v>112</v>
      </c>
      <c r="S60" s="204" t="s">
        <v>135</v>
      </c>
      <c r="T60" s="204"/>
      <c r="U60" s="203"/>
      <c r="V60" s="232" t="s">
        <v>229</v>
      </c>
      <c r="W60" s="247"/>
      <c r="X60" s="216"/>
      <c r="Y60" s="216"/>
      <c r="Z60" s="216"/>
      <c r="AA60" s="216"/>
      <c r="AB60" s="216"/>
      <c r="AC60" s="216"/>
      <c r="AD60" s="216"/>
      <c r="AE60" s="216"/>
      <c r="AF60" s="214"/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  <c r="BI60" s="214"/>
      <c r="BJ60" s="214"/>
      <c r="BK60" s="214"/>
      <c r="BL60" s="214"/>
      <c r="BM60" s="214"/>
      <c r="BN60" s="214"/>
    </row>
    <row r="61" spans="1:66" s="13" customFormat="1" ht="165.75" customHeight="1" x14ac:dyDescent="0.2">
      <c r="A61" s="204" t="s">
        <v>225</v>
      </c>
      <c r="B61" s="233" t="s">
        <v>226</v>
      </c>
      <c r="C61" s="203" t="s">
        <v>230</v>
      </c>
      <c r="D61" s="204" t="s">
        <v>231</v>
      </c>
      <c r="E61" s="227"/>
      <c r="F61" s="227"/>
      <c r="G61" s="227"/>
      <c r="H61" s="227"/>
      <c r="I61" s="227"/>
      <c r="J61" s="227"/>
      <c r="K61" s="227"/>
      <c r="L61" s="227"/>
      <c r="M61" s="227">
        <v>1</v>
      </c>
      <c r="N61" s="227"/>
      <c r="O61" s="227"/>
      <c r="P61" s="227"/>
      <c r="Q61" s="228">
        <f t="shared" si="1"/>
        <v>1</v>
      </c>
      <c r="R61" s="204" t="s">
        <v>102</v>
      </c>
      <c r="S61" s="204"/>
      <c r="T61" s="204"/>
      <c r="U61" s="204"/>
      <c r="V61" s="232" t="s">
        <v>229</v>
      </c>
      <c r="W61" s="247"/>
      <c r="X61" s="216"/>
      <c r="Y61" s="216"/>
      <c r="Z61" s="216"/>
      <c r="AA61" s="216"/>
      <c r="AB61" s="216"/>
      <c r="AC61" s="216"/>
      <c r="AD61" s="216"/>
      <c r="AE61" s="216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4"/>
      <c r="BN61" s="214"/>
    </row>
    <row r="62" spans="1:66" s="13" customFormat="1" ht="165.75" customHeight="1" x14ac:dyDescent="0.2">
      <c r="A62" s="204" t="s">
        <v>225</v>
      </c>
      <c r="B62" s="233" t="s">
        <v>226</v>
      </c>
      <c r="C62" s="203" t="s">
        <v>232</v>
      </c>
      <c r="D62" s="203" t="s">
        <v>233</v>
      </c>
      <c r="E62" s="231"/>
      <c r="F62" s="231"/>
      <c r="G62" s="231"/>
      <c r="H62" s="231"/>
      <c r="I62" s="231"/>
      <c r="J62" s="231"/>
      <c r="K62" s="231"/>
      <c r="L62" s="231"/>
      <c r="M62" s="231"/>
      <c r="N62" s="231">
        <v>1</v>
      </c>
      <c r="O62" s="231"/>
      <c r="P62" s="231"/>
      <c r="Q62" s="228">
        <f t="shared" si="1"/>
        <v>1</v>
      </c>
      <c r="R62" s="204" t="s">
        <v>135</v>
      </c>
      <c r="S62" s="204"/>
      <c r="T62" s="204"/>
      <c r="U62" s="203"/>
      <c r="V62" s="232" t="s">
        <v>229</v>
      </c>
      <c r="W62" s="247"/>
      <c r="X62" s="216"/>
      <c r="Y62" s="216"/>
      <c r="Z62" s="216"/>
      <c r="AA62" s="216"/>
      <c r="AB62" s="216"/>
      <c r="AC62" s="216"/>
      <c r="AD62" s="216"/>
      <c r="AE62" s="216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4"/>
      <c r="BN62" s="214"/>
    </row>
    <row r="63" spans="1:66" s="13" customFormat="1" ht="165.75" customHeight="1" x14ac:dyDescent="0.2">
      <c r="A63" s="204" t="s">
        <v>225</v>
      </c>
      <c r="B63" s="233" t="s">
        <v>226</v>
      </c>
      <c r="C63" s="203" t="s">
        <v>234</v>
      </c>
      <c r="D63" s="203" t="s">
        <v>235</v>
      </c>
      <c r="E63" s="231">
        <v>1</v>
      </c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228">
        <f t="shared" si="1"/>
        <v>1</v>
      </c>
      <c r="R63" s="204" t="s">
        <v>102</v>
      </c>
      <c r="S63" s="204"/>
      <c r="T63" s="204"/>
      <c r="U63" s="203"/>
      <c r="V63" s="232" t="s">
        <v>229</v>
      </c>
      <c r="W63" s="247"/>
      <c r="X63" s="216"/>
      <c r="Y63" s="216"/>
      <c r="Z63" s="216"/>
      <c r="AA63" s="216"/>
      <c r="AB63" s="216"/>
      <c r="AC63" s="216"/>
      <c r="AD63" s="216"/>
      <c r="AE63" s="216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4"/>
      <c r="BN63" s="214"/>
    </row>
    <row r="64" spans="1:66" s="13" customFormat="1" ht="165.75" customHeight="1" x14ac:dyDescent="0.2">
      <c r="A64" s="204" t="s">
        <v>225</v>
      </c>
      <c r="B64" s="233" t="s">
        <v>226</v>
      </c>
      <c r="C64" s="203" t="s">
        <v>236</v>
      </c>
      <c r="D64" s="203" t="s">
        <v>237</v>
      </c>
      <c r="E64" s="231">
        <v>1</v>
      </c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28">
        <f t="shared" si="1"/>
        <v>1</v>
      </c>
      <c r="R64" s="204" t="s">
        <v>102</v>
      </c>
      <c r="S64" s="204"/>
      <c r="T64" s="204"/>
      <c r="U64" s="203"/>
      <c r="V64" s="232" t="s">
        <v>229</v>
      </c>
      <c r="W64" s="247"/>
      <c r="X64" s="216"/>
      <c r="Y64" s="216"/>
      <c r="Z64" s="216"/>
      <c r="AA64" s="216"/>
      <c r="AB64" s="216"/>
      <c r="AC64" s="216"/>
      <c r="AD64" s="216"/>
      <c r="AE64" s="216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4"/>
      <c r="BN64" s="214"/>
    </row>
    <row r="65" spans="1:66" s="13" customFormat="1" ht="165.75" customHeight="1" x14ac:dyDescent="0.2">
      <c r="A65" s="204" t="s">
        <v>225</v>
      </c>
      <c r="B65" s="233" t="s">
        <v>226</v>
      </c>
      <c r="C65" s="203" t="s">
        <v>238</v>
      </c>
      <c r="D65" s="204" t="s">
        <v>239</v>
      </c>
      <c r="E65" s="227"/>
      <c r="F65" s="227"/>
      <c r="G65" s="227">
        <v>1</v>
      </c>
      <c r="H65" s="227"/>
      <c r="I65" s="227"/>
      <c r="J65" s="227"/>
      <c r="K65" s="227"/>
      <c r="L65" s="227"/>
      <c r="M65" s="227"/>
      <c r="N65" s="227"/>
      <c r="O65" s="227"/>
      <c r="P65" s="227"/>
      <c r="Q65" s="228">
        <f t="shared" si="1"/>
        <v>1</v>
      </c>
      <c r="R65" s="204" t="s">
        <v>112</v>
      </c>
      <c r="S65" s="204"/>
      <c r="T65" s="204"/>
      <c r="U65" s="204"/>
      <c r="V65" s="232" t="s">
        <v>229</v>
      </c>
      <c r="W65" s="247"/>
      <c r="X65" s="216"/>
      <c r="Y65" s="216"/>
      <c r="Z65" s="216"/>
      <c r="AA65" s="216"/>
      <c r="AB65" s="216"/>
      <c r="AC65" s="216"/>
      <c r="AD65" s="216"/>
      <c r="AE65" s="216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4"/>
      <c r="BN65" s="214"/>
    </row>
    <row r="66" spans="1:66" s="13" customFormat="1" ht="165.75" customHeight="1" x14ac:dyDescent="0.2">
      <c r="A66" s="204" t="s">
        <v>225</v>
      </c>
      <c r="B66" s="233" t="s">
        <v>226</v>
      </c>
      <c r="C66" s="203" t="s">
        <v>240</v>
      </c>
      <c r="D66" s="203" t="s">
        <v>241</v>
      </c>
      <c r="E66" s="231"/>
      <c r="F66" s="231"/>
      <c r="G66" s="231"/>
      <c r="H66" s="231">
        <v>1</v>
      </c>
      <c r="I66" s="231"/>
      <c r="J66" s="231"/>
      <c r="K66" s="231">
        <v>1</v>
      </c>
      <c r="L66" s="231"/>
      <c r="M66" s="231"/>
      <c r="N66" s="231">
        <v>1</v>
      </c>
      <c r="O66" s="231"/>
      <c r="P66" s="231"/>
      <c r="Q66" s="228">
        <f t="shared" si="1"/>
        <v>3</v>
      </c>
      <c r="R66" s="204" t="s">
        <v>147</v>
      </c>
      <c r="S66" s="204"/>
      <c r="T66" s="204"/>
      <c r="U66" s="203"/>
      <c r="V66" s="232" t="s">
        <v>229</v>
      </c>
      <c r="W66" s="247"/>
      <c r="X66" s="216"/>
      <c r="Y66" s="216"/>
      <c r="Z66" s="216"/>
      <c r="AA66" s="216"/>
      <c r="AB66" s="216"/>
      <c r="AC66" s="216"/>
      <c r="AD66" s="216"/>
      <c r="AE66" s="216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4"/>
      <c r="BN66" s="214"/>
    </row>
    <row r="67" spans="1:66" s="13" customFormat="1" ht="165.75" customHeight="1" x14ac:dyDescent="0.2">
      <c r="A67" s="204" t="s">
        <v>225</v>
      </c>
      <c r="B67" s="233" t="s">
        <v>226</v>
      </c>
      <c r="C67" s="203" t="s">
        <v>242</v>
      </c>
      <c r="D67" s="204" t="s">
        <v>243</v>
      </c>
      <c r="E67" s="227"/>
      <c r="F67" s="227"/>
      <c r="G67" s="227"/>
      <c r="H67" s="227">
        <v>1</v>
      </c>
      <c r="I67" s="227"/>
      <c r="J67" s="227"/>
      <c r="K67" s="227">
        <v>1</v>
      </c>
      <c r="L67" s="227"/>
      <c r="M67" s="227"/>
      <c r="N67" s="227">
        <v>1</v>
      </c>
      <c r="O67" s="227"/>
      <c r="P67" s="227"/>
      <c r="Q67" s="228">
        <f t="shared" si="1"/>
        <v>3</v>
      </c>
      <c r="R67" s="204" t="s">
        <v>102</v>
      </c>
      <c r="S67" s="204"/>
      <c r="T67" s="204"/>
      <c r="U67" s="204"/>
      <c r="V67" s="232" t="s">
        <v>229</v>
      </c>
      <c r="W67" s="247"/>
      <c r="X67" s="216"/>
      <c r="Y67" s="216"/>
      <c r="Z67" s="216"/>
      <c r="AA67" s="216"/>
      <c r="AB67" s="216"/>
      <c r="AC67" s="216"/>
      <c r="AD67" s="216"/>
      <c r="AE67" s="216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  <c r="BI67" s="214"/>
      <c r="BJ67" s="214"/>
      <c r="BK67" s="214"/>
      <c r="BL67" s="214"/>
      <c r="BM67" s="214"/>
      <c r="BN67" s="214"/>
    </row>
    <row r="68" spans="1:66" s="13" customFormat="1" ht="165.75" customHeight="1" x14ac:dyDescent="0.2">
      <c r="A68" s="204" t="s">
        <v>225</v>
      </c>
      <c r="B68" s="233" t="s">
        <v>226</v>
      </c>
      <c r="C68" s="203" t="s">
        <v>244</v>
      </c>
      <c r="D68" s="204" t="s">
        <v>245</v>
      </c>
      <c r="E68" s="227"/>
      <c r="F68" s="227"/>
      <c r="G68" s="227"/>
      <c r="H68" s="227">
        <v>1</v>
      </c>
      <c r="I68" s="227"/>
      <c r="J68" s="227">
        <v>1</v>
      </c>
      <c r="K68" s="227"/>
      <c r="L68" s="227"/>
      <c r="M68" s="227">
        <v>1</v>
      </c>
      <c r="N68" s="227"/>
      <c r="O68" s="227"/>
      <c r="P68" s="227">
        <v>1</v>
      </c>
      <c r="Q68" s="228">
        <v>4</v>
      </c>
      <c r="R68" s="204" t="s">
        <v>246</v>
      </c>
      <c r="S68" s="204"/>
      <c r="T68" s="204"/>
      <c r="U68" s="204"/>
      <c r="V68" s="232" t="s">
        <v>229</v>
      </c>
      <c r="W68" s="247"/>
      <c r="X68" s="216"/>
      <c r="Y68" s="216"/>
      <c r="Z68" s="216"/>
      <c r="AA68" s="216"/>
      <c r="AB68" s="216"/>
      <c r="AC68" s="216"/>
      <c r="AD68" s="216"/>
      <c r="AE68" s="216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  <c r="BI68" s="214"/>
      <c r="BJ68" s="214"/>
      <c r="BK68" s="214"/>
      <c r="BL68" s="214"/>
      <c r="BM68" s="214"/>
      <c r="BN68" s="214"/>
    </row>
    <row r="69" spans="1:66" s="13" customFormat="1" ht="165.75" customHeight="1" x14ac:dyDescent="0.2">
      <c r="A69" s="204" t="s">
        <v>225</v>
      </c>
      <c r="B69" s="233" t="s">
        <v>226</v>
      </c>
      <c r="C69" s="203" t="s">
        <v>247</v>
      </c>
      <c r="D69" s="204" t="s">
        <v>248</v>
      </c>
      <c r="E69" s="227"/>
      <c r="F69" s="227"/>
      <c r="G69" s="227"/>
      <c r="H69" s="227">
        <v>1</v>
      </c>
      <c r="I69" s="227">
        <v>1</v>
      </c>
      <c r="J69" s="227">
        <v>1</v>
      </c>
      <c r="K69" s="227">
        <v>1</v>
      </c>
      <c r="L69" s="227">
        <v>1</v>
      </c>
      <c r="M69" s="227">
        <v>1</v>
      </c>
      <c r="N69" s="227">
        <v>1</v>
      </c>
      <c r="O69" s="227">
        <v>1</v>
      </c>
      <c r="P69" s="227">
        <v>1</v>
      </c>
      <c r="Q69" s="228">
        <v>9</v>
      </c>
      <c r="R69" s="204" t="s">
        <v>249</v>
      </c>
      <c r="S69" s="204"/>
      <c r="T69" s="204"/>
      <c r="U69" s="204"/>
      <c r="V69" s="232" t="s">
        <v>229</v>
      </c>
      <c r="W69" s="247"/>
      <c r="X69" s="216"/>
      <c r="Y69" s="216"/>
      <c r="Z69" s="216"/>
      <c r="AA69" s="216"/>
      <c r="AB69" s="216"/>
      <c r="AC69" s="216"/>
      <c r="AD69" s="216"/>
      <c r="AE69" s="216"/>
      <c r="AF69" s="214"/>
      <c r="AG69" s="214"/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  <c r="BI69" s="214"/>
      <c r="BJ69" s="214"/>
      <c r="BK69" s="214"/>
      <c r="BL69" s="214"/>
      <c r="BM69" s="214"/>
      <c r="BN69" s="214"/>
    </row>
    <row r="70" spans="1:66" s="13" customFormat="1" ht="165.75" customHeight="1" x14ac:dyDescent="0.2">
      <c r="A70" s="204" t="s">
        <v>225</v>
      </c>
      <c r="B70" s="233" t="s">
        <v>226</v>
      </c>
      <c r="C70" s="203" t="s">
        <v>250</v>
      </c>
      <c r="D70" s="204" t="s">
        <v>251</v>
      </c>
      <c r="E70" s="227"/>
      <c r="F70" s="227"/>
      <c r="G70" s="227"/>
      <c r="H70" s="227">
        <v>1</v>
      </c>
      <c r="I70" s="227"/>
      <c r="J70" s="227">
        <v>1</v>
      </c>
      <c r="K70" s="227"/>
      <c r="L70" s="227"/>
      <c r="M70" s="227">
        <v>1</v>
      </c>
      <c r="N70" s="227"/>
      <c r="O70" s="227"/>
      <c r="P70" s="227">
        <v>1</v>
      </c>
      <c r="Q70" s="228"/>
      <c r="R70" s="204" t="s">
        <v>252</v>
      </c>
      <c r="S70" s="204"/>
      <c r="T70" s="204"/>
      <c r="U70" s="204"/>
      <c r="V70" s="232" t="s">
        <v>229</v>
      </c>
      <c r="W70" s="247"/>
      <c r="X70" s="216"/>
      <c r="Y70" s="216"/>
      <c r="Z70" s="216"/>
      <c r="AA70" s="216"/>
      <c r="AB70" s="216"/>
      <c r="AC70" s="216"/>
      <c r="AD70" s="216"/>
      <c r="AE70" s="216"/>
      <c r="AF70" s="214"/>
      <c r="AG70" s="214"/>
      <c r="AH70" s="214"/>
      <c r="AI70" s="214"/>
      <c r="AJ70" s="214"/>
      <c r="AK70" s="214"/>
      <c r="AL70" s="214"/>
      <c r="AM70" s="214"/>
      <c r="AN70" s="214"/>
      <c r="AO70" s="214"/>
      <c r="AP70" s="214"/>
      <c r="AQ70" s="214"/>
      <c r="AR70" s="214"/>
      <c r="AS70" s="214"/>
      <c r="AT70" s="214"/>
      <c r="AU70" s="214"/>
      <c r="AV70" s="214"/>
      <c r="AW70" s="214"/>
      <c r="AX70" s="214"/>
      <c r="AY70" s="214"/>
      <c r="AZ70" s="214"/>
      <c r="BA70" s="214"/>
      <c r="BB70" s="214"/>
      <c r="BC70" s="214"/>
      <c r="BD70" s="214"/>
      <c r="BE70" s="214"/>
      <c r="BF70" s="214"/>
      <c r="BG70" s="214"/>
      <c r="BH70" s="214"/>
      <c r="BI70" s="214"/>
      <c r="BJ70" s="214"/>
      <c r="BK70" s="214"/>
      <c r="BL70" s="214"/>
      <c r="BM70" s="214"/>
      <c r="BN70" s="214"/>
    </row>
    <row r="71" spans="1:66" s="13" customFormat="1" ht="165.75" customHeight="1" x14ac:dyDescent="0.2">
      <c r="A71" s="204" t="s">
        <v>225</v>
      </c>
      <c r="B71" s="233" t="s">
        <v>226</v>
      </c>
      <c r="C71" s="203" t="s">
        <v>253</v>
      </c>
      <c r="D71" s="204" t="s">
        <v>254</v>
      </c>
      <c r="E71" s="227"/>
      <c r="F71" s="227"/>
      <c r="G71" s="227"/>
      <c r="H71" s="227">
        <v>1</v>
      </c>
      <c r="I71" s="227">
        <v>1</v>
      </c>
      <c r="J71" s="227">
        <v>1</v>
      </c>
      <c r="K71" s="227">
        <v>1</v>
      </c>
      <c r="L71" s="227">
        <v>1</v>
      </c>
      <c r="M71" s="227">
        <v>1</v>
      </c>
      <c r="N71" s="227">
        <v>1</v>
      </c>
      <c r="O71" s="227">
        <v>1</v>
      </c>
      <c r="P71" s="227">
        <v>1</v>
      </c>
      <c r="Q71" s="228"/>
      <c r="R71" s="204" t="s">
        <v>255</v>
      </c>
      <c r="S71" s="204"/>
      <c r="T71" s="204"/>
      <c r="U71" s="204"/>
      <c r="V71" s="232" t="s">
        <v>229</v>
      </c>
      <c r="W71" s="247"/>
      <c r="X71" s="216"/>
      <c r="Y71" s="216"/>
      <c r="Z71" s="216"/>
      <c r="AA71" s="216"/>
      <c r="AB71" s="216"/>
      <c r="AC71" s="216"/>
      <c r="AD71" s="216"/>
      <c r="AE71" s="216"/>
      <c r="AF71" s="214"/>
      <c r="AG71" s="214"/>
      <c r="AH71" s="214"/>
      <c r="AI71" s="214"/>
      <c r="AJ71" s="214"/>
      <c r="AK71" s="214"/>
      <c r="AL71" s="214"/>
      <c r="AM71" s="214"/>
      <c r="AN71" s="214"/>
      <c r="AO71" s="214"/>
      <c r="AP71" s="214"/>
      <c r="AQ71" s="214"/>
      <c r="AR71" s="214"/>
      <c r="AS71" s="214"/>
      <c r="AT71" s="214"/>
      <c r="AU71" s="214"/>
      <c r="AV71" s="214"/>
      <c r="AW71" s="214"/>
      <c r="AX71" s="214"/>
      <c r="AY71" s="214"/>
      <c r="AZ71" s="214"/>
      <c r="BA71" s="214"/>
      <c r="BB71" s="214"/>
      <c r="BC71" s="214"/>
      <c r="BD71" s="214"/>
      <c r="BE71" s="214"/>
      <c r="BF71" s="214"/>
      <c r="BG71" s="214"/>
      <c r="BH71" s="214"/>
      <c r="BI71" s="214"/>
      <c r="BJ71" s="214"/>
      <c r="BK71" s="214"/>
      <c r="BL71" s="214"/>
      <c r="BM71" s="214"/>
      <c r="BN71" s="214"/>
    </row>
    <row r="72" spans="1:66" s="13" customFormat="1" ht="165.75" customHeight="1" x14ac:dyDescent="0.2">
      <c r="A72" s="204" t="s">
        <v>225</v>
      </c>
      <c r="B72" s="233" t="s">
        <v>226</v>
      </c>
      <c r="C72" s="203" t="s">
        <v>256</v>
      </c>
      <c r="D72" s="204" t="s">
        <v>257</v>
      </c>
      <c r="E72" s="227"/>
      <c r="F72" s="227"/>
      <c r="G72" s="227"/>
      <c r="H72" s="227">
        <v>1</v>
      </c>
      <c r="I72" s="227">
        <v>1</v>
      </c>
      <c r="J72" s="227">
        <v>1</v>
      </c>
      <c r="K72" s="227">
        <v>1</v>
      </c>
      <c r="L72" s="227">
        <v>1</v>
      </c>
      <c r="M72" s="227">
        <v>1</v>
      </c>
      <c r="N72" s="227">
        <v>1</v>
      </c>
      <c r="O72" s="227">
        <v>1</v>
      </c>
      <c r="P72" s="227">
        <v>1</v>
      </c>
      <c r="Q72" s="228"/>
      <c r="R72" s="204" t="s">
        <v>258</v>
      </c>
      <c r="S72" s="204"/>
      <c r="T72" s="204"/>
      <c r="U72" s="204"/>
      <c r="V72" s="232" t="s">
        <v>229</v>
      </c>
      <c r="W72" s="247"/>
      <c r="X72" s="216"/>
      <c r="Y72" s="216"/>
      <c r="Z72" s="216"/>
      <c r="AA72" s="216"/>
      <c r="AB72" s="216"/>
      <c r="AC72" s="216"/>
      <c r="AD72" s="216"/>
      <c r="AE72" s="216"/>
      <c r="AF72" s="214"/>
      <c r="AG72" s="214"/>
      <c r="AH72" s="214"/>
      <c r="AI72" s="214"/>
      <c r="AJ72" s="214"/>
      <c r="AK72" s="214"/>
      <c r="AL72" s="214"/>
      <c r="AM72" s="214"/>
      <c r="AN72" s="214"/>
      <c r="AO72" s="214"/>
      <c r="AP72" s="214"/>
      <c r="AQ72" s="214"/>
      <c r="AR72" s="214"/>
      <c r="AS72" s="214"/>
      <c r="AT72" s="214"/>
      <c r="AU72" s="214"/>
      <c r="AV72" s="214"/>
      <c r="AW72" s="214"/>
      <c r="AX72" s="214"/>
      <c r="AY72" s="214"/>
      <c r="AZ72" s="214"/>
      <c r="BA72" s="214"/>
      <c r="BB72" s="214"/>
      <c r="BC72" s="214"/>
      <c r="BD72" s="214"/>
      <c r="BE72" s="214"/>
      <c r="BF72" s="214"/>
      <c r="BG72" s="214"/>
      <c r="BH72" s="214"/>
      <c r="BI72" s="214"/>
      <c r="BJ72" s="214"/>
      <c r="BK72" s="214"/>
      <c r="BL72" s="214"/>
      <c r="BM72" s="214"/>
      <c r="BN72" s="214"/>
    </row>
    <row r="73" spans="1:66" s="13" customFormat="1" ht="165.75" customHeight="1" x14ac:dyDescent="0.2">
      <c r="A73" s="204" t="s">
        <v>225</v>
      </c>
      <c r="B73" s="233" t="s">
        <v>226</v>
      </c>
      <c r="C73" s="203" t="s">
        <v>259</v>
      </c>
      <c r="D73" s="204" t="s">
        <v>260</v>
      </c>
      <c r="E73" s="227"/>
      <c r="F73" s="227"/>
      <c r="G73" s="227"/>
      <c r="H73" s="227">
        <v>1</v>
      </c>
      <c r="I73" s="227">
        <v>1</v>
      </c>
      <c r="J73" s="227">
        <v>1</v>
      </c>
      <c r="K73" s="227">
        <v>1</v>
      </c>
      <c r="L73" s="227">
        <v>1</v>
      </c>
      <c r="M73" s="227">
        <v>1</v>
      </c>
      <c r="N73" s="227">
        <v>1</v>
      </c>
      <c r="O73" s="227">
        <v>1</v>
      </c>
      <c r="P73" s="227">
        <v>1</v>
      </c>
      <c r="Q73" s="228"/>
      <c r="R73" s="204" t="s">
        <v>261</v>
      </c>
      <c r="S73" s="204"/>
      <c r="T73" s="204"/>
      <c r="U73" s="204"/>
      <c r="V73" s="232" t="s">
        <v>229</v>
      </c>
      <c r="W73" s="247"/>
      <c r="X73" s="216"/>
      <c r="Y73" s="216"/>
      <c r="Z73" s="216"/>
      <c r="AA73" s="216"/>
      <c r="AB73" s="216"/>
      <c r="AC73" s="216"/>
      <c r="AD73" s="216"/>
      <c r="AE73" s="216"/>
      <c r="AF73" s="214"/>
      <c r="AG73" s="214"/>
      <c r="AH73" s="214"/>
      <c r="AI73" s="214"/>
      <c r="AJ73" s="214"/>
      <c r="AK73" s="214"/>
      <c r="AL73" s="214"/>
      <c r="AM73" s="214"/>
      <c r="AN73" s="214"/>
      <c r="AO73" s="214"/>
      <c r="AP73" s="214"/>
      <c r="AQ73" s="214"/>
      <c r="AR73" s="214"/>
      <c r="AS73" s="214"/>
      <c r="AT73" s="214"/>
      <c r="AU73" s="214"/>
      <c r="AV73" s="214"/>
      <c r="AW73" s="214"/>
      <c r="AX73" s="214"/>
      <c r="AY73" s="214"/>
      <c r="AZ73" s="214"/>
      <c r="BA73" s="214"/>
      <c r="BB73" s="214"/>
      <c r="BC73" s="214"/>
      <c r="BD73" s="214"/>
      <c r="BE73" s="214"/>
      <c r="BF73" s="214"/>
      <c r="BG73" s="214"/>
      <c r="BH73" s="214"/>
      <c r="BI73" s="214"/>
      <c r="BJ73" s="214"/>
      <c r="BK73" s="214"/>
      <c r="BL73" s="214"/>
      <c r="BM73" s="214"/>
      <c r="BN73" s="214"/>
    </row>
    <row r="74" spans="1:66" s="13" customFormat="1" ht="165.75" customHeight="1" x14ac:dyDescent="0.2">
      <c r="A74" s="204" t="s">
        <v>262</v>
      </c>
      <c r="B74" s="233" t="s">
        <v>263</v>
      </c>
      <c r="C74" s="203" t="s">
        <v>264</v>
      </c>
      <c r="D74" s="204" t="s">
        <v>265</v>
      </c>
      <c r="E74" s="227"/>
      <c r="F74" s="227"/>
      <c r="G74" s="227">
        <v>1</v>
      </c>
      <c r="H74" s="227"/>
      <c r="I74" s="227"/>
      <c r="J74" s="227">
        <v>1</v>
      </c>
      <c r="K74" s="227"/>
      <c r="L74" s="227"/>
      <c r="M74" s="227">
        <v>1</v>
      </c>
      <c r="N74" s="227"/>
      <c r="O74" s="227"/>
      <c r="P74" s="227"/>
      <c r="Q74" s="228"/>
      <c r="R74" s="204" t="s">
        <v>266</v>
      </c>
      <c r="S74" s="204"/>
      <c r="T74" s="204"/>
      <c r="U74" s="204"/>
      <c r="V74" s="232" t="s">
        <v>229</v>
      </c>
      <c r="W74" s="247"/>
      <c r="X74" s="216"/>
      <c r="Y74" s="216"/>
      <c r="Z74" s="216"/>
      <c r="AA74" s="216"/>
      <c r="AB74" s="216"/>
      <c r="AC74" s="216"/>
      <c r="AD74" s="216"/>
      <c r="AE74" s="216"/>
      <c r="AF74" s="214"/>
      <c r="AG74" s="214"/>
      <c r="AH74" s="214"/>
      <c r="AI74" s="214"/>
      <c r="AJ74" s="214"/>
      <c r="AK74" s="214"/>
      <c r="AL74" s="214"/>
      <c r="AM74" s="214"/>
      <c r="AN74" s="214"/>
      <c r="AO74" s="214"/>
      <c r="AP74" s="214"/>
      <c r="AQ74" s="214"/>
      <c r="AR74" s="214"/>
      <c r="AS74" s="214"/>
      <c r="AT74" s="214"/>
      <c r="AU74" s="214"/>
      <c r="AV74" s="214"/>
      <c r="AW74" s="214"/>
      <c r="AX74" s="214"/>
      <c r="AY74" s="214"/>
      <c r="AZ74" s="214"/>
      <c r="BA74" s="214"/>
      <c r="BB74" s="214"/>
      <c r="BC74" s="214"/>
      <c r="BD74" s="214"/>
      <c r="BE74" s="214"/>
      <c r="BF74" s="214"/>
      <c r="BG74" s="214"/>
      <c r="BH74" s="214"/>
      <c r="BI74" s="214"/>
      <c r="BJ74" s="214"/>
      <c r="BK74" s="214"/>
      <c r="BL74" s="214"/>
      <c r="BM74" s="214"/>
      <c r="BN74" s="214"/>
    </row>
    <row r="75" spans="1:66" s="13" customFormat="1" ht="178.5" customHeight="1" x14ac:dyDescent="0.2">
      <c r="A75" s="204" t="s">
        <v>267</v>
      </c>
      <c r="B75" s="203" t="s">
        <v>268</v>
      </c>
      <c r="C75" s="203" t="s">
        <v>269</v>
      </c>
      <c r="D75" s="203" t="s">
        <v>270</v>
      </c>
      <c r="E75" s="231">
        <v>1</v>
      </c>
      <c r="F75" s="231"/>
      <c r="G75" s="231"/>
      <c r="H75" s="231"/>
      <c r="I75" s="231"/>
      <c r="J75" s="231"/>
      <c r="K75" s="231"/>
      <c r="L75" s="231"/>
      <c r="M75" s="231"/>
      <c r="N75" s="231"/>
      <c r="O75" s="231"/>
      <c r="P75" s="231"/>
      <c r="Q75" s="228">
        <f t="shared" si="1"/>
        <v>1</v>
      </c>
      <c r="R75" s="204"/>
      <c r="S75" s="204"/>
      <c r="T75" s="203" t="s">
        <v>271</v>
      </c>
      <c r="U75" s="203"/>
      <c r="V75" s="232" t="s">
        <v>272</v>
      </c>
      <c r="W75" s="247"/>
      <c r="X75" s="216"/>
      <c r="Y75" s="216"/>
      <c r="Z75" s="216"/>
      <c r="AA75" s="216"/>
      <c r="AB75" s="216"/>
      <c r="AC75" s="216"/>
      <c r="AD75" s="216"/>
      <c r="AE75" s="216"/>
      <c r="AF75" s="214"/>
      <c r="AG75" s="214"/>
      <c r="AH75" s="214"/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4"/>
      <c r="BD75" s="214"/>
      <c r="BE75" s="214"/>
      <c r="BF75" s="214"/>
      <c r="BG75" s="214"/>
      <c r="BH75" s="214"/>
      <c r="BI75" s="214"/>
      <c r="BJ75" s="214"/>
      <c r="BK75" s="214"/>
      <c r="BL75" s="214"/>
      <c r="BM75" s="214"/>
      <c r="BN75" s="214"/>
    </row>
    <row r="76" spans="1:66" s="13" customFormat="1" ht="153" customHeight="1" x14ac:dyDescent="0.2">
      <c r="A76" s="204" t="s">
        <v>267</v>
      </c>
      <c r="B76" s="203" t="s">
        <v>268</v>
      </c>
      <c r="C76" s="203" t="s">
        <v>273</v>
      </c>
      <c r="D76" s="204" t="s">
        <v>274</v>
      </c>
      <c r="E76" s="227"/>
      <c r="F76" s="227"/>
      <c r="G76" s="227"/>
      <c r="H76" s="227"/>
      <c r="I76" s="227"/>
      <c r="J76" s="227"/>
      <c r="K76" s="227">
        <v>1</v>
      </c>
      <c r="L76" s="227"/>
      <c r="M76" s="227"/>
      <c r="N76" s="227"/>
      <c r="O76" s="227"/>
      <c r="P76" s="227">
        <v>1</v>
      </c>
      <c r="Q76" s="228">
        <f t="shared" si="1"/>
        <v>2</v>
      </c>
      <c r="R76" s="204"/>
      <c r="S76" s="204"/>
      <c r="T76" s="204" t="s">
        <v>275</v>
      </c>
      <c r="U76" s="204"/>
      <c r="V76" s="232" t="s">
        <v>1179</v>
      </c>
      <c r="W76" s="247"/>
      <c r="X76" s="216"/>
      <c r="Y76" s="216"/>
      <c r="Z76" s="216"/>
      <c r="AA76" s="216"/>
      <c r="AB76" s="216"/>
      <c r="AC76" s="216"/>
      <c r="AD76" s="216"/>
      <c r="AE76" s="216"/>
      <c r="AF76" s="214"/>
      <c r="AG76" s="214"/>
      <c r="AH76" s="214"/>
      <c r="AI76" s="214"/>
      <c r="AJ76" s="214"/>
      <c r="AK76" s="214"/>
      <c r="AL76" s="214"/>
      <c r="AM76" s="214"/>
      <c r="AN76" s="214"/>
      <c r="AO76" s="214"/>
      <c r="AP76" s="214"/>
      <c r="AQ76" s="214"/>
      <c r="AR76" s="214"/>
      <c r="AS76" s="214"/>
      <c r="AT76" s="214"/>
      <c r="AU76" s="214"/>
      <c r="AV76" s="214"/>
      <c r="AW76" s="214"/>
      <c r="AX76" s="214"/>
      <c r="AY76" s="214"/>
      <c r="AZ76" s="214"/>
      <c r="BA76" s="214"/>
      <c r="BB76" s="214"/>
      <c r="BC76" s="214"/>
      <c r="BD76" s="214"/>
      <c r="BE76" s="214"/>
      <c r="BF76" s="214"/>
      <c r="BG76" s="214"/>
      <c r="BH76" s="214"/>
      <c r="BI76" s="214"/>
      <c r="BJ76" s="214"/>
      <c r="BK76" s="214"/>
      <c r="BL76" s="214"/>
      <c r="BM76" s="214"/>
      <c r="BN76" s="214"/>
    </row>
    <row r="77" spans="1:66" s="13" customFormat="1" ht="127.5" customHeight="1" x14ac:dyDescent="0.2">
      <c r="A77" s="204" t="s">
        <v>267</v>
      </c>
      <c r="B77" s="203" t="s">
        <v>276</v>
      </c>
      <c r="C77" s="203" t="s">
        <v>277</v>
      </c>
      <c r="D77" s="203" t="s">
        <v>278</v>
      </c>
      <c r="E77" s="231"/>
      <c r="F77" s="231"/>
      <c r="G77" s="231">
        <v>1</v>
      </c>
      <c r="H77" s="231"/>
      <c r="I77" s="231"/>
      <c r="J77" s="231">
        <v>1</v>
      </c>
      <c r="K77" s="231"/>
      <c r="L77" s="231"/>
      <c r="M77" s="231">
        <v>1</v>
      </c>
      <c r="N77" s="231"/>
      <c r="O77" s="231"/>
      <c r="P77" s="231">
        <v>1</v>
      </c>
      <c r="Q77" s="228">
        <f t="shared" si="1"/>
        <v>4</v>
      </c>
      <c r="R77" s="204" t="s">
        <v>102</v>
      </c>
      <c r="S77" s="204"/>
      <c r="T77" s="204"/>
      <c r="U77" s="203"/>
      <c r="V77" s="232" t="s">
        <v>279</v>
      </c>
      <c r="W77" s="247"/>
      <c r="X77" s="216"/>
      <c r="Y77" s="216"/>
      <c r="Z77" s="216"/>
      <c r="AA77" s="216"/>
      <c r="AB77" s="216"/>
      <c r="AC77" s="216"/>
      <c r="AD77" s="216"/>
      <c r="AE77" s="216"/>
      <c r="AF77" s="214"/>
      <c r="AG77" s="214"/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4"/>
      <c r="BD77" s="214"/>
      <c r="BE77" s="214"/>
      <c r="BF77" s="214"/>
      <c r="BG77" s="214"/>
      <c r="BH77" s="214"/>
      <c r="BI77" s="214"/>
      <c r="BJ77" s="214"/>
      <c r="BK77" s="214"/>
      <c r="BL77" s="214"/>
      <c r="BM77" s="214"/>
      <c r="BN77" s="214"/>
    </row>
    <row r="78" spans="1:66" s="13" customFormat="1" ht="127.5" customHeight="1" x14ac:dyDescent="0.2">
      <c r="A78" s="204" t="s">
        <v>267</v>
      </c>
      <c r="B78" s="204" t="s">
        <v>276</v>
      </c>
      <c r="C78" s="204" t="s">
        <v>280</v>
      </c>
      <c r="D78" s="204" t="s">
        <v>281</v>
      </c>
      <c r="E78" s="227"/>
      <c r="F78" s="227"/>
      <c r="G78" s="227">
        <v>1</v>
      </c>
      <c r="H78" s="227"/>
      <c r="I78" s="227"/>
      <c r="J78" s="227">
        <v>1</v>
      </c>
      <c r="K78" s="227"/>
      <c r="L78" s="227"/>
      <c r="M78" s="227">
        <v>1</v>
      </c>
      <c r="N78" s="227"/>
      <c r="O78" s="227"/>
      <c r="P78" s="227">
        <v>1</v>
      </c>
      <c r="Q78" s="228">
        <f t="shared" ref="Q78:Q149" si="2">SUM(E78:P78)</f>
        <v>4</v>
      </c>
      <c r="R78" s="204" t="s">
        <v>102</v>
      </c>
      <c r="S78" s="204"/>
      <c r="T78" s="204"/>
      <c r="U78" s="204"/>
      <c r="V78" s="232" t="s">
        <v>279</v>
      </c>
      <c r="W78" s="247"/>
      <c r="X78" s="216"/>
      <c r="Y78" s="216"/>
      <c r="Z78" s="216"/>
      <c r="AA78" s="216"/>
      <c r="AB78" s="216"/>
      <c r="AC78" s="216"/>
      <c r="AD78" s="216"/>
      <c r="AE78" s="216"/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  <c r="BI78" s="214"/>
      <c r="BJ78" s="214"/>
      <c r="BK78" s="214"/>
      <c r="BL78" s="214"/>
      <c r="BM78" s="214"/>
      <c r="BN78" s="214"/>
    </row>
    <row r="79" spans="1:66" s="13" customFormat="1" ht="127.5" customHeight="1" x14ac:dyDescent="0.2">
      <c r="A79" s="204" t="s">
        <v>267</v>
      </c>
      <c r="B79" s="203" t="s">
        <v>276</v>
      </c>
      <c r="C79" s="203" t="s">
        <v>282</v>
      </c>
      <c r="D79" s="203" t="s">
        <v>283</v>
      </c>
      <c r="E79" s="231"/>
      <c r="F79" s="231"/>
      <c r="G79" s="231">
        <v>1</v>
      </c>
      <c r="H79" s="231"/>
      <c r="I79" s="231"/>
      <c r="J79" s="231">
        <v>1</v>
      </c>
      <c r="K79" s="231"/>
      <c r="L79" s="231"/>
      <c r="M79" s="231">
        <v>1</v>
      </c>
      <c r="N79" s="231"/>
      <c r="O79" s="231"/>
      <c r="P79" s="231">
        <v>1</v>
      </c>
      <c r="Q79" s="228">
        <f t="shared" si="2"/>
        <v>4</v>
      </c>
      <c r="R79" s="204" t="s">
        <v>284</v>
      </c>
      <c r="S79" s="204"/>
      <c r="T79" s="204"/>
      <c r="U79" s="203"/>
      <c r="V79" s="232" t="s">
        <v>279</v>
      </c>
      <c r="W79" s="247"/>
      <c r="X79" s="216"/>
      <c r="Y79" s="216"/>
      <c r="Z79" s="216"/>
      <c r="AA79" s="216"/>
      <c r="AB79" s="216"/>
      <c r="AC79" s="216"/>
      <c r="AD79" s="216"/>
      <c r="AE79" s="216"/>
      <c r="AF79" s="214"/>
      <c r="AG79" s="214"/>
      <c r="AH79" s="214"/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  <c r="BI79" s="214"/>
      <c r="BJ79" s="214"/>
      <c r="BK79" s="214"/>
      <c r="BL79" s="214"/>
      <c r="BM79" s="214"/>
      <c r="BN79" s="214"/>
    </row>
    <row r="80" spans="1:66" s="13" customFormat="1" ht="153" customHeight="1" x14ac:dyDescent="0.2">
      <c r="A80" s="204" t="s">
        <v>267</v>
      </c>
      <c r="B80" s="204" t="s">
        <v>285</v>
      </c>
      <c r="C80" s="204" t="s">
        <v>286</v>
      </c>
      <c r="D80" s="204" t="s">
        <v>287</v>
      </c>
      <c r="E80" s="227"/>
      <c r="F80" s="227"/>
      <c r="G80" s="227"/>
      <c r="H80" s="227"/>
      <c r="I80" s="227"/>
      <c r="J80" s="227"/>
      <c r="K80" s="227"/>
      <c r="L80" s="227"/>
      <c r="M80" s="227"/>
      <c r="N80" s="227"/>
      <c r="O80" s="227">
        <v>1</v>
      </c>
      <c r="P80" s="227"/>
      <c r="Q80" s="228">
        <f t="shared" si="2"/>
        <v>1</v>
      </c>
      <c r="R80" s="204" t="s">
        <v>288</v>
      </c>
      <c r="S80" s="204"/>
      <c r="T80" s="204"/>
      <c r="U80" s="204"/>
      <c r="V80" s="230" t="s">
        <v>272</v>
      </c>
      <c r="W80" s="247"/>
      <c r="X80" s="216"/>
      <c r="Y80" s="216"/>
      <c r="Z80" s="216"/>
      <c r="AA80" s="216"/>
      <c r="AB80" s="216"/>
      <c r="AC80" s="216"/>
      <c r="AD80" s="216"/>
      <c r="AE80" s="216"/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  <c r="BI80" s="214"/>
      <c r="BJ80" s="214"/>
      <c r="BK80" s="214"/>
      <c r="BL80" s="214"/>
      <c r="BM80" s="214"/>
      <c r="BN80" s="214"/>
    </row>
    <row r="81" spans="1:66" s="13" customFormat="1" ht="153" customHeight="1" x14ac:dyDescent="0.2">
      <c r="A81" s="204" t="s">
        <v>267</v>
      </c>
      <c r="B81" s="203" t="s">
        <v>285</v>
      </c>
      <c r="C81" s="203" t="s">
        <v>289</v>
      </c>
      <c r="D81" s="203" t="s">
        <v>290</v>
      </c>
      <c r="E81" s="231"/>
      <c r="F81" s="231"/>
      <c r="G81" s="231"/>
      <c r="H81" s="231"/>
      <c r="I81" s="231"/>
      <c r="J81" s="231"/>
      <c r="K81" s="231"/>
      <c r="L81" s="231"/>
      <c r="M81" s="231">
        <v>1</v>
      </c>
      <c r="N81" s="231"/>
      <c r="O81" s="231"/>
      <c r="P81" s="231"/>
      <c r="Q81" s="228">
        <f t="shared" si="2"/>
        <v>1</v>
      </c>
      <c r="R81" s="204" t="s">
        <v>135</v>
      </c>
      <c r="S81" s="204"/>
      <c r="T81" s="204"/>
      <c r="U81" s="203"/>
      <c r="V81" s="230" t="s">
        <v>272</v>
      </c>
      <c r="W81" s="247"/>
      <c r="X81" s="216"/>
      <c r="Y81" s="216"/>
      <c r="Z81" s="216"/>
      <c r="AA81" s="216"/>
      <c r="AB81" s="216"/>
      <c r="AC81" s="216"/>
      <c r="AD81" s="216"/>
      <c r="AE81" s="216"/>
      <c r="AF81" s="214"/>
      <c r="AG81" s="214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  <c r="BI81" s="214"/>
      <c r="BJ81" s="214"/>
      <c r="BK81" s="214"/>
      <c r="BL81" s="214"/>
      <c r="BM81" s="214"/>
      <c r="BN81" s="214"/>
    </row>
    <row r="82" spans="1:66" s="13" customFormat="1" ht="153" customHeight="1" x14ac:dyDescent="0.2">
      <c r="A82" s="204" t="s">
        <v>267</v>
      </c>
      <c r="B82" s="204" t="s">
        <v>285</v>
      </c>
      <c r="C82" s="204" t="s">
        <v>291</v>
      </c>
      <c r="D82" s="204" t="s">
        <v>292</v>
      </c>
      <c r="E82" s="227">
        <v>1</v>
      </c>
      <c r="F82" s="227"/>
      <c r="G82" s="227"/>
      <c r="H82" s="227">
        <v>1</v>
      </c>
      <c r="I82" s="227"/>
      <c r="J82" s="227"/>
      <c r="K82" s="227">
        <v>1</v>
      </c>
      <c r="L82" s="227"/>
      <c r="M82" s="227"/>
      <c r="N82" s="227">
        <v>1</v>
      </c>
      <c r="O82" s="227"/>
      <c r="P82" s="227"/>
      <c r="Q82" s="228">
        <f t="shared" si="2"/>
        <v>4</v>
      </c>
      <c r="R82" s="204"/>
      <c r="S82" s="204"/>
      <c r="T82" s="204" t="s">
        <v>293</v>
      </c>
      <c r="U82" s="204"/>
      <c r="V82" s="230" t="s">
        <v>272</v>
      </c>
      <c r="W82" s="247"/>
      <c r="X82" s="216"/>
      <c r="Y82" s="216"/>
      <c r="Z82" s="216"/>
      <c r="AA82" s="216"/>
      <c r="AB82" s="216"/>
      <c r="AC82" s="216"/>
      <c r="AD82" s="216"/>
      <c r="AE82" s="216"/>
      <c r="AF82" s="214"/>
      <c r="AG82" s="214"/>
      <c r="AH82" s="214"/>
      <c r="AI82" s="214"/>
      <c r="AJ82" s="214"/>
      <c r="AK82" s="214"/>
      <c r="AL82" s="214"/>
      <c r="AM82" s="214"/>
      <c r="AN82" s="214"/>
      <c r="AO82" s="214"/>
      <c r="AP82" s="214"/>
      <c r="AQ82" s="214"/>
      <c r="AR82" s="214"/>
      <c r="AS82" s="214"/>
      <c r="AT82" s="214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  <c r="BI82" s="214"/>
      <c r="BJ82" s="214"/>
      <c r="BK82" s="214"/>
      <c r="BL82" s="214"/>
      <c r="BM82" s="214"/>
      <c r="BN82" s="214"/>
    </row>
    <row r="83" spans="1:66" s="13" customFormat="1" ht="153" customHeight="1" x14ac:dyDescent="0.2">
      <c r="A83" s="204" t="s">
        <v>267</v>
      </c>
      <c r="B83" s="203" t="s">
        <v>285</v>
      </c>
      <c r="C83" s="203" t="s">
        <v>294</v>
      </c>
      <c r="D83" s="203" t="s">
        <v>295</v>
      </c>
      <c r="E83" s="231"/>
      <c r="F83" s="231">
        <v>1</v>
      </c>
      <c r="G83" s="231"/>
      <c r="H83" s="231"/>
      <c r="I83" s="231">
        <v>1</v>
      </c>
      <c r="J83" s="231"/>
      <c r="K83" s="231"/>
      <c r="L83" s="231">
        <v>1</v>
      </c>
      <c r="M83" s="231"/>
      <c r="N83" s="231"/>
      <c r="O83" s="231">
        <v>1</v>
      </c>
      <c r="P83" s="231"/>
      <c r="Q83" s="228">
        <f t="shared" si="2"/>
        <v>4</v>
      </c>
      <c r="R83" s="204" t="s">
        <v>118</v>
      </c>
      <c r="S83" s="204" t="s">
        <v>112</v>
      </c>
      <c r="T83" s="204" t="s">
        <v>135</v>
      </c>
      <c r="U83" s="203"/>
      <c r="V83" s="230" t="s">
        <v>272</v>
      </c>
      <c r="W83" s="247"/>
      <c r="X83" s="216"/>
      <c r="Y83" s="216"/>
      <c r="Z83" s="216"/>
      <c r="AA83" s="216"/>
      <c r="AB83" s="216"/>
      <c r="AC83" s="216"/>
      <c r="AD83" s="216"/>
      <c r="AE83" s="216"/>
      <c r="AF83" s="214"/>
      <c r="AG83" s="214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  <c r="BI83" s="214"/>
      <c r="BJ83" s="214"/>
      <c r="BK83" s="214"/>
      <c r="BL83" s="214"/>
      <c r="BM83" s="214"/>
      <c r="BN83" s="214"/>
    </row>
    <row r="84" spans="1:66" s="13" customFormat="1" ht="153" customHeight="1" x14ac:dyDescent="0.2">
      <c r="A84" s="204" t="s">
        <v>267</v>
      </c>
      <c r="B84" s="203" t="s">
        <v>285</v>
      </c>
      <c r="C84" s="203" t="s">
        <v>296</v>
      </c>
      <c r="D84" s="203" t="s">
        <v>297</v>
      </c>
      <c r="E84" s="231"/>
      <c r="F84" s="231"/>
      <c r="G84" s="231"/>
      <c r="H84" s="231"/>
      <c r="I84" s="231">
        <v>1</v>
      </c>
      <c r="J84" s="231"/>
      <c r="K84" s="231"/>
      <c r="L84" s="231"/>
      <c r="M84" s="231"/>
      <c r="N84" s="231"/>
      <c r="O84" s="231"/>
      <c r="P84" s="231"/>
      <c r="Q84" s="228">
        <f t="shared" si="2"/>
        <v>1</v>
      </c>
      <c r="R84" s="204" t="s">
        <v>112</v>
      </c>
      <c r="S84" s="204"/>
      <c r="T84" s="204"/>
      <c r="U84" s="203"/>
      <c r="V84" s="230" t="s">
        <v>1181</v>
      </c>
      <c r="W84" s="247"/>
      <c r="X84" s="216"/>
      <c r="Y84" s="216"/>
      <c r="Z84" s="216"/>
      <c r="AA84" s="216"/>
      <c r="AB84" s="216"/>
      <c r="AC84" s="216"/>
      <c r="AD84" s="216"/>
      <c r="AE84" s="216"/>
      <c r="AF84" s="214"/>
      <c r="AG84" s="214"/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  <c r="BI84" s="214"/>
      <c r="BJ84" s="214"/>
      <c r="BK84" s="214"/>
      <c r="BL84" s="214"/>
      <c r="BM84" s="214"/>
      <c r="BN84" s="214"/>
    </row>
    <row r="85" spans="1:66" s="13" customFormat="1" ht="153" customHeight="1" x14ac:dyDescent="0.2">
      <c r="A85" s="204" t="s">
        <v>267</v>
      </c>
      <c r="B85" s="203" t="s">
        <v>285</v>
      </c>
      <c r="C85" s="203" t="s">
        <v>298</v>
      </c>
      <c r="D85" s="203" t="s">
        <v>299</v>
      </c>
      <c r="E85" s="231"/>
      <c r="F85" s="231"/>
      <c r="G85" s="231"/>
      <c r="H85" s="231"/>
      <c r="I85" s="231">
        <v>1</v>
      </c>
      <c r="J85" s="231"/>
      <c r="K85" s="231"/>
      <c r="L85" s="231"/>
      <c r="M85" s="231"/>
      <c r="N85" s="231"/>
      <c r="O85" s="231"/>
      <c r="P85" s="231"/>
      <c r="Q85" s="228">
        <f t="shared" si="2"/>
        <v>1</v>
      </c>
      <c r="R85" s="204" t="s">
        <v>112</v>
      </c>
      <c r="S85" s="204"/>
      <c r="T85" s="204"/>
      <c r="U85" s="203"/>
      <c r="V85" s="230" t="s">
        <v>1181</v>
      </c>
      <c r="W85" s="247"/>
      <c r="X85" s="216"/>
      <c r="Y85" s="216"/>
      <c r="Z85" s="216"/>
      <c r="AA85" s="216"/>
      <c r="AB85" s="216"/>
      <c r="AC85" s="216"/>
      <c r="AD85" s="216"/>
      <c r="AE85" s="216"/>
      <c r="AF85" s="214"/>
      <c r="AG85" s="214"/>
      <c r="AH85" s="214"/>
      <c r="AI85" s="214"/>
      <c r="AJ85" s="214"/>
      <c r="AK85" s="214"/>
      <c r="AL85" s="214"/>
      <c r="AM85" s="214"/>
      <c r="AN85" s="214"/>
      <c r="AO85" s="214"/>
      <c r="AP85" s="214"/>
      <c r="AQ85" s="214"/>
      <c r="AR85" s="214"/>
      <c r="AS85" s="214"/>
      <c r="AT85" s="214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  <c r="BI85" s="214"/>
      <c r="BJ85" s="214"/>
      <c r="BK85" s="214"/>
      <c r="BL85" s="214"/>
      <c r="BM85" s="214"/>
      <c r="BN85" s="214"/>
    </row>
    <row r="86" spans="1:66" s="13" customFormat="1" ht="153" customHeight="1" x14ac:dyDescent="0.2">
      <c r="A86" s="204" t="s">
        <v>267</v>
      </c>
      <c r="B86" s="203" t="s">
        <v>285</v>
      </c>
      <c r="C86" s="203" t="s">
        <v>300</v>
      </c>
      <c r="D86" s="203" t="s">
        <v>301</v>
      </c>
      <c r="E86" s="231"/>
      <c r="F86" s="231"/>
      <c r="G86" s="231"/>
      <c r="H86" s="231"/>
      <c r="I86" s="231"/>
      <c r="J86" s="231"/>
      <c r="K86" s="231">
        <v>1</v>
      </c>
      <c r="L86" s="231"/>
      <c r="M86" s="231"/>
      <c r="N86" s="231"/>
      <c r="O86" s="231"/>
      <c r="P86" s="231"/>
      <c r="Q86" s="228">
        <f t="shared" si="2"/>
        <v>1</v>
      </c>
      <c r="R86" s="204" t="s">
        <v>135</v>
      </c>
      <c r="S86" s="204"/>
      <c r="T86" s="204"/>
      <c r="U86" s="203"/>
      <c r="V86" s="230" t="s">
        <v>1181</v>
      </c>
      <c r="W86" s="247"/>
      <c r="X86" s="216"/>
      <c r="Y86" s="216"/>
      <c r="Z86" s="216"/>
      <c r="AA86" s="216"/>
      <c r="AB86" s="216"/>
      <c r="AC86" s="216"/>
      <c r="AD86" s="216"/>
      <c r="AE86" s="216"/>
      <c r="AF86" s="214"/>
      <c r="AG86" s="214"/>
      <c r="AH86" s="214"/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  <c r="BI86" s="214"/>
      <c r="BJ86" s="214"/>
      <c r="BK86" s="214"/>
      <c r="BL86" s="214"/>
      <c r="BM86" s="214"/>
      <c r="BN86" s="214"/>
    </row>
    <row r="87" spans="1:66" s="13" customFormat="1" ht="153" customHeight="1" x14ac:dyDescent="0.2">
      <c r="A87" s="204" t="s">
        <v>267</v>
      </c>
      <c r="B87" s="203" t="s">
        <v>285</v>
      </c>
      <c r="C87" s="203" t="s">
        <v>302</v>
      </c>
      <c r="D87" s="203" t="s">
        <v>303</v>
      </c>
      <c r="E87" s="231"/>
      <c r="F87" s="231"/>
      <c r="G87" s="231"/>
      <c r="H87" s="231"/>
      <c r="I87" s="231"/>
      <c r="J87" s="231"/>
      <c r="K87" s="231"/>
      <c r="L87" s="231"/>
      <c r="M87" s="231"/>
      <c r="N87" s="231"/>
      <c r="O87" s="231">
        <v>1</v>
      </c>
      <c r="P87" s="231"/>
      <c r="Q87" s="228">
        <f t="shared" si="2"/>
        <v>1</v>
      </c>
      <c r="R87" s="204"/>
      <c r="S87" s="204"/>
      <c r="T87" s="204" t="s">
        <v>304</v>
      </c>
      <c r="U87" s="203"/>
      <c r="V87" s="230" t="s">
        <v>1181</v>
      </c>
      <c r="W87" s="247"/>
      <c r="X87" s="216"/>
      <c r="Y87" s="216"/>
      <c r="Z87" s="216"/>
      <c r="AA87" s="216"/>
      <c r="AB87" s="216"/>
      <c r="AC87" s="216"/>
      <c r="AD87" s="216"/>
      <c r="AE87" s="216"/>
      <c r="AF87" s="214"/>
      <c r="AG87" s="214"/>
      <c r="AH87" s="214"/>
      <c r="AI87" s="214"/>
      <c r="AJ87" s="214"/>
      <c r="AK87" s="214"/>
      <c r="AL87" s="214"/>
      <c r="AM87" s="214"/>
      <c r="AN87" s="214"/>
      <c r="AO87" s="214"/>
      <c r="AP87" s="214"/>
      <c r="AQ87" s="214"/>
      <c r="AR87" s="214"/>
      <c r="AS87" s="214"/>
      <c r="AT87" s="214"/>
      <c r="AU87" s="214"/>
      <c r="AV87" s="214"/>
      <c r="AW87" s="214"/>
      <c r="AX87" s="214"/>
      <c r="AY87" s="214"/>
      <c r="AZ87" s="214"/>
      <c r="BA87" s="214"/>
      <c r="BB87" s="214"/>
      <c r="BC87" s="214"/>
      <c r="BD87" s="214"/>
      <c r="BE87" s="214"/>
      <c r="BF87" s="214"/>
      <c r="BG87" s="214"/>
      <c r="BH87" s="214"/>
      <c r="BI87" s="214"/>
      <c r="BJ87" s="214"/>
      <c r="BK87" s="214"/>
      <c r="BL87" s="214"/>
      <c r="BM87" s="214"/>
      <c r="BN87" s="214"/>
    </row>
    <row r="88" spans="1:66" s="13" customFormat="1" ht="153" customHeight="1" x14ac:dyDescent="0.2">
      <c r="A88" s="204" t="s">
        <v>267</v>
      </c>
      <c r="B88" s="203" t="s">
        <v>285</v>
      </c>
      <c r="C88" s="203" t="s">
        <v>305</v>
      </c>
      <c r="D88" s="203" t="s">
        <v>306</v>
      </c>
      <c r="E88" s="231"/>
      <c r="F88" s="231"/>
      <c r="G88" s="231">
        <v>1</v>
      </c>
      <c r="H88" s="231"/>
      <c r="I88" s="231"/>
      <c r="J88" s="231">
        <v>1</v>
      </c>
      <c r="K88" s="231"/>
      <c r="L88" s="231"/>
      <c r="M88" s="231">
        <v>1</v>
      </c>
      <c r="N88" s="231"/>
      <c r="O88" s="231"/>
      <c r="P88" s="231">
        <v>1</v>
      </c>
      <c r="Q88" s="228">
        <f t="shared" si="2"/>
        <v>4</v>
      </c>
      <c r="R88" s="204" t="s">
        <v>102</v>
      </c>
      <c r="S88" s="204"/>
      <c r="T88" s="204"/>
      <c r="U88" s="203"/>
      <c r="V88" s="230" t="s">
        <v>1181</v>
      </c>
      <c r="W88" s="247"/>
      <c r="X88" s="216"/>
      <c r="Y88" s="216"/>
      <c r="Z88" s="216"/>
      <c r="AA88" s="216"/>
      <c r="AB88" s="216"/>
      <c r="AC88" s="216"/>
      <c r="AD88" s="216"/>
      <c r="AE88" s="216"/>
      <c r="AF88" s="214"/>
      <c r="AG88" s="214"/>
      <c r="AH88" s="214"/>
      <c r="AI88" s="214"/>
      <c r="AJ88" s="214"/>
      <c r="AK88" s="214"/>
      <c r="AL88" s="214"/>
      <c r="AM88" s="214"/>
      <c r="AN88" s="214"/>
      <c r="AO88" s="214"/>
      <c r="AP88" s="214"/>
      <c r="AQ88" s="214"/>
      <c r="AR88" s="214"/>
      <c r="AS88" s="214"/>
      <c r="AT88" s="214"/>
      <c r="AU88" s="214"/>
      <c r="AV88" s="214"/>
      <c r="AW88" s="214"/>
      <c r="AX88" s="214"/>
      <c r="AY88" s="214"/>
      <c r="AZ88" s="214"/>
      <c r="BA88" s="214"/>
      <c r="BB88" s="214"/>
      <c r="BC88" s="214"/>
      <c r="BD88" s="214"/>
      <c r="BE88" s="214"/>
      <c r="BF88" s="214"/>
      <c r="BG88" s="214"/>
      <c r="BH88" s="214"/>
      <c r="BI88" s="214"/>
      <c r="BJ88" s="214"/>
      <c r="BK88" s="214"/>
      <c r="BL88" s="214"/>
      <c r="BM88" s="214"/>
      <c r="BN88" s="214"/>
    </row>
    <row r="89" spans="1:66" s="13" customFormat="1" ht="153" customHeight="1" x14ac:dyDescent="0.2">
      <c r="A89" s="204" t="s">
        <v>267</v>
      </c>
      <c r="B89" s="203" t="s">
        <v>285</v>
      </c>
      <c r="C89" s="203" t="s">
        <v>307</v>
      </c>
      <c r="D89" s="203" t="s">
        <v>308</v>
      </c>
      <c r="E89" s="231"/>
      <c r="F89" s="231"/>
      <c r="G89" s="231"/>
      <c r="H89" s="231"/>
      <c r="I89" s="231"/>
      <c r="J89" s="231"/>
      <c r="K89" s="231"/>
      <c r="L89" s="231"/>
      <c r="M89" s="231"/>
      <c r="N89" s="231"/>
      <c r="O89" s="231">
        <v>1</v>
      </c>
      <c r="P89" s="231"/>
      <c r="Q89" s="228">
        <f t="shared" si="2"/>
        <v>1</v>
      </c>
      <c r="R89" s="204" t="s">
        <v>112</v>
      </c>
      <c r="S89" s="204"/>
      <c r="T89" s="204"/>
      <c r="U89" s="203"/>
      <c r="V89" s="230" t="s">
        <v>1181</v>
      </c>
      <c r="W89" s="247"/>
      <c r="X89" s="216"/>
      <c r="Y89" s="216"/>
      <c r="Z89" s="216"/>
      <c r="AA89" s="216"/>
      <c r="AB89" s="216"/>
      <c r="AC89" s="216"/>
      <c r="AD89" s="216"/>
      <c r="AE89" s="216"/>
      <c r="AF89" s="214"/>
      <c r="AG89" s="214"/>
      <c r="AH89" s="214"/>
      <c r="AI89" s="214"/>
      <c r="AJ89" s="214"/>
      <c r="AK89" s="214"/>
      <c r="AL89" s="214"/>
      <c r="AM89" s="214"/>
      <c r="AN89" s="214"/>
      <c r="AO89" s="214"/>
      <c r="AP89" s="214"/>
      <c r="AQ89" s="214"/>
      <c r="AR89" s="214"/>
      <c r="AS89" s="214"/>
      <c r="AT89" s="214"/>
      <c r="AU89" s="214"/>
      <c r="AV89" s="214"/>
      <c r="AW89" s="214"/>
      <c r="AX89" s="214"/>
      <c r="AY89" s="214"/>
      <c r="AZ89" s="214"/>
      <c r="BA89" s="214"/>
      <c r="BB89" s="214"/>
      <c r="BC89" s="214"/>
      <c r="BD89" s="214"/>
      <c r="BE89" s="214"/>
      <c r="BF89" s="214"/>
      <c r="BG89" s="214"/>
      <c r="BH89" s="214"/>
      <c r="BI89" s="214"/>
      <c r="BJ89" s="214"/>
      <c r="BK89" s="214"/>
      <c r="BL89" s="214"/>
      <c r="BM89" s="214"/>
      <c r="BN89" s="214"/>
    </row>
    <row r="90" spans="1:66" s="13" customFormat="1" ht="153" customHeight="1" x14ac:dyDescent="0.2">
      <c r="A90" s="204" t="s">
        <v>267</v>
      </c>
      <c r="B90" s="203" t="s">
        <v>285</v>
      </c>
      <c r="C90" s="203" t="s">
        <v>309</v>
      </c>
      <c r="D90" s="203" t="s">
        <v>310</v>
      </c>
      <c r="E90" s="231"/>
      <c r="F90" s="231"/>
      <c r="G90" s="231"/>
      <c r="H90" s="231"/>
      <c r="I90" s="231"/>
      <c r="J90" s="231">
        <v>1</v>
      </c>
      <c r="K90" s="231"/>
      <c r="L90" s="231"/>
      <c r="M90" s="231"/>
      <c r="N90" s="231"/>
      <c r="O90" s="231"/>
      <c r="P90" s="231"/>
      <c r="Q90" s="228">
        <f t="shared" si="2"/>
        <v>1</v>
      </c>
      <c r="R90" s="204" t="s">
        <v>118</v>
      </c>
      <c r="S90" s="204" t="s">
        <v>147</v>
      </c>
      <c r="T90" s="204"/>
      <c r="U90" s="203"/>
      <c r="V90" s="230" t="s">
        <v>1181</v>
      </c>
      <c r="W90" s="247"/>
      <c r="X90" s="216"/>
      <c r="Y90" s="216"/>
      <c r="Z90" s="216"/>
      <c r="AA90" s="216"/>
      <c r="AB90" s="216"/>
      <c r="AC90" s="216"/>
      <c r="AD90" s="216"/>
      <c r="AE90" s="216"/>
      <c r="AF90" s="214"/>
      <c r="AG90" s="214"/>
      <c r="AH90" s="214"/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4"/>
      <c r="AT90" s="214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  <c r="BI90" s="214"/>
      <c r="BJ90" s="214"/>
      <c r="BK90" s="214"/>
      <c r="BL90" s="214"/>
      <c r="BM90" s="214"/>
      <c r="BN90" s="214"/>
    </row>
    <row r="91" spans="1:66" s="13" customFormat="1" ht="216.75" customHeight="1" x14ac:dyDescent="0.2">
      <c r="A91" s="204" t="s">
        <v>267</v>
      </c>
      <c r="B91" s="203" t="s">
        <v>311</v>
      </c>
      <c r="C91" s="203" t="s">
        <v>312</v>
      </c>
      <c r="D91" s="203" t="s">
        <v>313</v>
      </c>
      <c r="E91" s="231"/>
      <c r="F91" s="231"/>
      <c r="G91" s="231"/>
      <c r="H91" s="231"/>
      <c r="I91" s="231"/>
      <c r="J91" s="231">
        <v>1</v>
      </c>
      <c r="K91" s="231"/>
      <c r="L91" s="231"/>
      <c r="M91" s="231"/>
      <c r="N91" s="231"/>
      <c r="O91" s="231"/>
      <c r="P91" s="231">
        <v>1</v>
      </c>
      <c r="Q91" s="228">
        <f t="shared" si="2"/>
        <v>2</v>
      </c>
      <c r="R91" s="204" t="s">
        <v>112</v>
      </c>
      <c r="S91" s="204" t="s">
        <v>284</v>
      </c>
      <c r="T91" s="204"/>
      <c r="U91" s="203"/>
      <c r="V91" s="230" t="s">
        <v>314</v>
      </c>
      <c r="W91" s="247"/>
      <c r="X91" s="216"/>
      <c r="Y91" s="216"/>
      <c r="Z91" s="216"/>
      <c r="AA91" s="216"/>
      <c r="AB91" s="216"/>
      <c r="AC91" s="216"/>
      <c r="AD91" s="216"/>
      <c r="AE91" s="216"/>
      <c r="AF91" s="214"/>
      <c r="AG91" s="214"/>
      <c r="AH91" s="214"/>
      <c r="AI91" s="214"/>
      <c r="AJ91" s="214"/>
      <c r="AK91" s="214"/>
      <c r="AL91" s="214"/>
      <c r="AM91" s="214"/>
      <c r="AN91" s="214"/>
      <c r="AO91" s="214"/>
      <c r="AP91" s="214"/>
      <c r="AQ91" s="214"/>
      <c r="AR91" s="214"/>
      <c r="AS91" s="214"/>
      <c r="AT91" s="214"/>
      <c r="AU91" s="214"/>
      <c r="AV91" s="214"/>
      <c r="AW91" s="214"/>
      <c r="AX91" s="214"/>
      <c r="AY91" s="214"/>
      <c r="AZ91" s="214"/>
      <c r="BA91" s="214"/>
      <c r="BB91" s="214"/>
      <c r="BC91" s="214"/>
      <c r="BD91" s="214"/>
      <c r="BE91" s="214"/>
      <c r="BF91" s="214"/>
      <c r="BG91" s="214"/>
      <c r="BH91" s="214"/>
      <c r="BI91" s="214"/>
      <c r="BJ91" s="214"/>
      <c r="BK91" s="214"/>
      <c r="BL91" s="214"/>
      <c r="BM91" s="214"/>
      <c r="BN91" s="214"/>
    </row>
    <row r="92" spans="1:66" s="13" customFormat="1" ht="216.75" customHeight="1" x14ac:dyDescent="0.2">
      <c r="A92" s="204" t="s">
        <v>267</v>
      </c>
      <c r="B92" s="203" t="s">
        <v>311</v>
      </c>
      <c r="C92" s="203" t="s">
        <v>315</v>
      </c>
      <c r="D92" s="203" t="s">
        <v>316</v>
      </c>
      <c r="E92" s="231"/>
      <c r="F92" s="231"/>
      <c r="G92" s="231">
        <v>1</v>
      </c>
      <c r="H92" s="231"/>
      <c r="I92" s="231"/>
      <c r="J92" s="231">
        <v>1</v>
      </c>
      <c r="K92" s="231"/>
      <c r="L92" s="231"/>
      <c r="M92" s="231">
        <v>1</v>
      </c>
      <c r="N92" s="231"/>
      <c r="O92" s="231"/>
      <c r="P92" s="231">
        <v>1</v>
      </c>
      <c r="Q92" s="228">
        <f t="shared" si="2"/>
        <v>4</v>
      </c>
      <c r="R92" s="204" t="s">
        <v>102</v>
      </c>
      <c r="S92" s="204"/>
      <c r="T92" s="204"/>
      <c r="U92" s="203"/>
      <c r="V92" s="230" t="s">
        <v>314</v>
      </c>
      <c r="W92" s="247"/>
      <c r="X92" s="216"/>
      <c r="Y92" s="216"/>
      <c r="Z92" s="216"/>
      <c r="AA92" s="216"/>
      <c r="AB92" s="216"/>
      <c r="AC92" s="216"/>
      <c r="AD92" s="216"/>
      <c r="AE92" s="216"/>
      <c r="AF92" s="214"/>
      <c r="AG92" s="214"/>
      <c r="AH92" s="214"/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  <c r="BI92" s="214"/>
      <c r="BJ92" s="214"/>
      <c r="BK92" s="214"/>
      <c r="BL92" s="214"/>
      <c r="BM92" s="214"/>
      <c r="BN92" s="214"/>
    </row>
    <row r="93" spans="1:66" s="13" customFormat="1" ht="114.75" customHeight="1" x14ac:dyDescent="0.2">
      <c r="A93" s="204" t="s">
        <v>317</v>
      </c>
      <c r="B93" s="204" t="s">
        <v>318</v>
      </c>
      <c r="C93" s="204" t="s">
        <v>319</v>
      </c>
      <c r="D93" s="204" t="s">
        <v>320</v>
      </c>
      <c r="E93" s="227"/>
      <c r="F93" s="227"/>
      <c r="G93" s="227">
        <v>1</v>
      </c>
      <c r="H93" s="227"/>
      <c r="I93" s="227"/>
      <c r="J93" s="227">
        <v>1</v>
      </c>
      <c r="K93" s="227"/>
      <c r="L93" s="227"/>
      <c r="M93" s="227">
        <v>1</v>
      </c>
      <c r="N93" s="227"/>
      <c r="O93" s="227">
        <v>1</v>
      </c>
      <c r="P93" s="227"/>
      <c r="Q93" s="228">
        <f t="shared" si="2"/>
        <v>4</v>
      </c>
      <c r="R93" s="204" t="s">
        <v>112</v>
      </c>
      <c r="S93" s="204"/>
      <c r="T93" s="204"/>
      <c r="U93" s="204"/>
      <c r="V93" s="230" t="s">
        <v>321</v>
      </c>
      <c r="W93" s="247"/>
      <c r="X93" s="216"/>
      <c r="Y93" s="216"/>
      <c r="Z93" s="216"/>
      <c r="AA93" s="216"/>
      <c r="AB93" s="216"/>
      <c r="AC93" s="216"/>
      <c r="AD93" s="216"/>
      <c r="AE93" s="216"/>
      <c r="AF93" s="214"/>
      <c r="AG93" s="214"/>
      <c r="AH93" s="214"/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  <c r="BI93" s="214"/>
      <c r="BJ93" s="214"/>
      <c r="BK93" s="214"/>
      <c r="BL93" s="214"/>
      <c r="BM93" s="214"/>
      <c r="BN93" s="214"/>
    </row>
    <row r="94" spans="1:66" s="13" customFormat="1" ht="114.75" customHeight="1" x14ac:dyDescent="0.2">
      <c r="A94" s="204" t="s">
        <v>317</v>
      </c>
      <c r="B94" s="204" t="s">
        <v>318</v>
      </c>
      <c r="C94" s="204" t="s">
        <v>322</v>
      </c>
      <c r="D94" s="203" t="s">
        <v>323</v>
      </c>
      <c r="E94" s="231"/>
      <c r="F94" s="231">
        <v>1</v>
      </c>
      <c r="G94" s="231"/>
      <c r="H94" s="231">
        <v>1</v>
      </c>
      <c r="I94" s="231"/>
      <c r="J94" s="231">
        <v>1</v>
      </c>
      <c r="K94" s="231"/>
      <c r="L94" s="231">
        <v>1</v>
      </c>
      <c r="M94" s="231"/>
      <c r="N94" s="231">
        <v>1</v>
      </c>
      <c r="O94" s="231"/>
      <c r="P94" s="231"/>
      <c r="Q94" s="228">
        <f t="shared" si="2"/>
        <v>5</v>
      </c>
      <c r="R94" s="204" t="s">
        <v>118</v>
      </c>
      <c r="S94" s="204" t="s">
        <v>165</v>
      </c>
      <c r="T94" s="204"/>
      <c r="U94" s="203"/>
      <c r="V94" s="230" t="s">
        <v>321</v>
      </c>
      <c r="W94" s="247"/>
      <c r="X94" s="216"/>
      <c r="Y94" s="216"/>
      <c r="Z94" s="216"/>
      <c r="AA94" s="216"/>
      <c r="AB94" s="216"/>
      <c r="AC94" s="216"/>
      <c r="AD94" s="216"/>
      <c r="AE94" s="216"/>
      <c r="AF94" s="214"/>
      <c r="AG94" s="214"/>
      <c r="AH94" s="214"/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  <c r="BI94" s="214"/>
      <c r="BJ94" s="214"/>
      <c r="BK94" s="214"/>
      <c r="BL94" s="214"/>
      <c r="BM94" s="214"/>
      <c r="BN94" s="214"/>
    </row>
    <row r="95" spans="1:66" s="13" customFormat="1" ht="114.75" customHeight="1" x14ac:dyDescent="0.2">
      <c r="A95" s="204" t="s">
        <v>317</v>
      </c>
      <c r="B95" s="204" t="s">
        <v>318</v>
      </c>
      <c r="C95" s="204" t="s">
        <v>324</v>
      </c>
      <c r="D95" s="204" t="s">
        <v>325</v>
      </c>
      <c r="E95" s="227"/>
      <c r="F95" s="227"/>
      <c r="G95" s="227"/>
      <c r="H95" s="227"/>
      <c r="I95" s="227"/>
      <c r="J95" s="227"/>
      <c r="K95" s="227"/>
      <c r="L95" s="227"/>
      <c r="M95" s="227">
        <v>1</v>
      </c>
      <c r="N95" s="227"/>
      <c r="O95" s="227"/>
      <c r="P95" s="227"/>
      <c r="Q95" s="228">
        <f t="shared" si="2"/>
        <v>1</v>
      </c>
      <c r="R95" s="204" t="s">
        <v>112</v>
      </c>
      <c r="S95" s="204"/>
      <c r="T95" s="204"/>
      <c r="U95" s="204"/>
      <c r="V95" s="230" t="s">
        <v>321</v>
      </c>
      <c r="W95" s="247"/>
      <c r="X95" s="216"/>
      <c r="Y95" s="216"/>
      <c r="Z95" s="216"/>
      <c r="AA95" s="216"/>
      <c r="AB95" s="216"/>
      <c r="AC95" s="216"/>
      <c r="AD95" s="216"/>
      <c r="AE95" s="216"/>
      <c r="AF95" s="214"/>
      <c r="AG95" s="214"/>
      <c r="AH95" s="214"/>
      <c r="AI95" s="214"/>
      <c r="AJ95" s="214"/>
      <c r="AK95" s="214"/>
      <c r="AL95" s="214"/>
      <c r="AM95" s="214"/>
      <c r="AN95" s="214"/>
      <c r="AO95" s="214"/>
      <c r="AP95" s="214"/>
      <c r="AQ95" s="214"/>
      <c r="AR95" s="214"/>
      <c r="AS95" s="214"/>
      <c r="AT95" s="214"/>
      <c r="AU95" s="214"/>
      <c r="AV95" s="214"/>
      <c r="AW95" s="214"/>
      <c r="AX95" s="214"/>
      <c r="AY95" s="214"/>
      <c r="AZ95" s="214"/>
      <c r="BA95" s="214"/>
      <c r="BB95" s="214"/>
      <c r="BC95" s="214"/>
      <c r="BD95" s="214"/>
      <c r="BE95" s="214"/>
      <c r="BF95" s="214"/>
      <c r="BG95" s="214"/>
      <c r="BH95" s="214"/>
      <c r="BI95" s="214"/>
      <c r="BJ95" s="214"/>
      <c r="BK95" s="214"/>
      <c r="BL95" s="214"/>
      <c r="BM95" s="214"/>
      <c r="BN95" s="214"/>
    </row>
    <row r="96" spans="1:66" s="13" customFormat="1" ht="216.75" customHeight="1" x14ac:dyDescent="0.2">
      <c r="A96" s="204" t="s">
        <v>317</v>
      </c>
      <c r="B96" s="204" t="s">
        <v>326</v>
      </c>
      <c r="C96" s="204" t="s">
        <v>327</v>
      </c>
      <c r="D96" s="229" t="s">
        <v>328</v>
      </c>
      <c r="E96" s="231"/>
      <c r="F96" s="231"/>
      <c r="G96" s="231"/>
      <c r="H96" s="231">
        <v>1</v>
      </c>
      <c r="I96" s="231"/>
      <c r="J96" s="231"/>
      <c r="K96" s="231"/>
      <c r="L96" s="231"/>
      <c r="M96" s="231">
        <v>1</v>
      </c>
      <c r="N96" s="231"/>
      <c r="O96" s="231"/>
      <c r="P96" s="231"/>
      <c r="Q96" s="228">
        <f t="shared" si="2"/>
        <v>2</v>
      </c>
      <c r="R96" s="204"/>
      <c r="S96" s="204"/>
      <c r="T96" s="204" t="s">
        <v>329</v>
      </c>
      <c r="U96" s="203"/>
      <c r="V96" s="232" t="s">
        <v>330</v>
      </c>
      <c r="W96" s="247"/>
      <c r="X96" s="216"/>
      <c r="Y96" s="216"/>
      <c r="Z96" s="216"/>
      <c r="AA96" s="216"/>
      <c r="AB96" s="216"/>
      <c r="AC96" s="216"/>
      <c r="AD96" s="216"/>
      <c r="AE96" s="216"/>
      <c r="AF96" s="214"/>
      <c r="AG96" s="214"/>
      <c r="AH96" s="214"/>
      <c r="AI96" s="214"/>
      <c r="AJ96" s="214"/>
      <c r="AK96" s="214"/>
      <c r="AL96" s="214"/>
      <c r="AM96" s="214"/>
      <c r="AN96" s="214"/>
      <c r="AO96" s="214"/>
      <c r="AP96" s="214"/>
      <c r="AQ96" s="214"/>
      <c r="AR96" s="214"/>
      <c r="AS96" s="214"/>
      <c r="AT96" s="214"/>
      <c r="AU96" s="214"/>
      <c r="AV96" s="214"/>
      <c r="AW96" s="214"/>
      <c r="AX96" s="214"/>
      <c r="AY96" s="214"/>
      <c r="AZ96" s="214"/>
      <c r="BA96" s="214"/>
      <c r="BB96" s="214"/>
      <c r="BC96" s="214"/>
      <c r="BD96" s="214"/>
      <c r="BE96" s="214"/>
      <c r="BF96" s="214"/>
      <c r="BG96" s="214"/>
      <c r="BH96" s="214"/>
      <c r="BI96" s="214"/>
      <c r="BJ96" s="214"/>
      <c r="BK96" s="214"/>
      <c r="BL96" s="214"/>
      <c r="BM96" s="214"/>
      <c r="BN96" s="214"/>
    </row>
    <row r="97" spans="1:66" s="13" customFormat="1" ht="216.75" customHeight="1" x14ac:dyDescent="0.2">
      <c r="A97" s="204" t="s">
        <v>317</v>
      </c>
      <c r="B97" s="204" t="s">
        <v>326</v>
      </c>
      <c r="C97" s="204" t="s">
        <v>331</v>
      </c>
      <c r="D97" s="229" t="s">
        <v>332</v>
      </c>
      <c r="E97" s="227"/>
      <c r="F97" s="227">
        <v>1</v>
      </c>
      <c r="G97" s="227"/>
      <c r="H97" s="227"/>
      <c r="I97" s="227">
        <v>1</v>
      </c>
      <c r="J97" s="227"/>
      <c r="K97" s="227"/>
      <c r="L97" s="227">
        <v>1</v>
      </c>
      <c r="M97" s="227"/>
      <c r="N97" s="227"/>
      <c r="O97" s="227"/>
      <c r="P97" s="227"/>
      <c r="Q97" s="228">
        <f t="shared" si="2"/>
        <v>3</v>
      </c>
      <c r="R97" s="204" t="s">
        <v>112</v>
      </c>
      <c r="S97" s="204"/>
      <c r="T97" s="204" t="s">
        <v>180</v>
      </c>
      <c r="U97" s="234"/>
      <c r="V97" s="230" t="s">
        <v>330</v>
      </c>
      <c r="W97" s="247"/>
      <c r="X97" s="216"/>
      <c r="Y97" s="216"/>
      <c r="Z97" s="216"/>
      <c r="AA97" s="216"/>
      <c r="AB97" s="216"/>
      <c r="AC97" s="216"/>
      <c r="AD97" s="216"/>
      <c r="AE97" s="216"/>
      <c r="AF97" s="214"/>
      <c r="AG97" s="214"/>
      <c r="AH97" s="214"/>
      <c r="AI97" s="214"/>
      <c r="AJ97" s="214"/>
      <c r="AK97" s="214"/>
      <c r="AL97" s="214"/>
      <c r="AM97" s="214"/>
      <c r="AN97" s="214"/>
      <c r="AO97" s="214"/>
      <c r="AP97" s="214"/>
      <c r="AQ97" s="214"/>
      <c r="AR97" s="214"/>
      <c r="AS97" s="214"/>
      <c r="AT97" s="214"/>
      <c r="AU97" s="214"/>
      <c r="AV97" s="214"/>
      <c r="AW97" s="214"/>
      <c r="AX97" s="214"/>
      <c r="AY97" s="214"/>
      <c r="AZ97" s="214"/>
      <c r="BA97" s="214"/>
      <c r="BB97" s="214"/>
      <c r="BC97" s="214"/>
      <c r="BD97" s="214"/>
      <c r="BE97" s="214"/>
      <c r="BF97" s="214"/>
      <c r="BG97" s="214"/>
      <c r="BH97" s="214"/>
      <c r="BI97" s="214"/>
      <c r="BJ97" s="214"/>
      <c r="BK97" s="214"/>
      <c r="BL97" s="214"/>
      <c r="BM97" s="214"/>
      <c r="BN97" s="214"/>
    </row>
    <row r="98" spans="1:66" s="13" customFormat="1" ht="216.75" customHeight="1" x14ac:dyDescent="0.2">
      <c r="A98" s="204" t="s">
        <v>317</v>
      </c>
      <c r="B98" s="204" t="s">
        <v>326</v>
      </c>
      <c r="C98" s="204" t="s">
        <v>333</v>
      </c>
      <c r="D98" s="229" t="s">
        <v>334</v>
      </c>
      <c r="E98" s="229"/>
      <c r="F98" s="229"/>
      <c r="G98" s="229">
        <v>1</v>
      </c>
      <c r="H98" s="229"/>
      <c r="I98" s="229"/>
      <c r="J98" s="229"/>
      <c r="K98" s="229"/>
      <c r="L98" s="229"/>
      <c r="M98" s="235">
        <v>1</v>
      </c>
      <c r="N98" s="235"/>
      <c r="O98" s="235"/>
      <c r="P98" s="235"/>
      <c r="Q98" s="228">
        <f t="shared" si="2"/>
        <v>2</v>
      </c>
      <c r="R98" s="204" t="s">
        <v>112</v>
      </c>
      <c r="S98" s="204"/>
      <c r="T98" s="204" t="s">
        <v>180</v>
      </c>
      <c r="U98" s="203"/>
      <c r="V98" s="232" t="s">
        <v>335</v>
      </c>
      <c r="W98" s="247"/>
      <c r="X98" s="216"/>
      <c r="Y98" s="216"/>
      <c r="Z98" s="216"/>
      <c r="AA98" s="216"/>
      <c r="AB98" s="216"/>
      <c r="AC98" s="216"/>
      <c r="AD98" s="216"/>
      <c r="AE98" s="216"/>
      <c r="AF98" s="214"/>
      <c r="AG98" s="214"/>
      <c r="AH98" s="214"/>
      <c r="AI98" s="214"/>
      <c r="AJ98" s="214"/>
      <c r="AK98" s="214"/>
      <c r="AL98" s="214"/>
      <c r="AM98" s="214"/>
      <c r="AN98" s="214"/>
      <c r="AO98" s="214"/>
      <c r="AP98" s="214"/>
      <c r="AQ98" s="214"/>
      <c r="AR98" s="214"/>
      <c r="AS98" s="214"/>
      <c r="AT98" s="214"/>
      <c r="AU98" s="214"/>
      <c r="AV98" s="214"/>
      <c r="AW98" s="214"/>
      <c r="AX98" s="214"/>
      <c r="AY98" s="214"/>
      <c r="AZ98" s="214"/>
      <c r="BA98" s="214"/>
      <c r="BB98" s="214"/>
      <c r="BC98" s="214"/>
      <c r="BD98" s="214"/>
      <c r="BE98" s="214"/>
      <c r="BF98" s="214"/>
      <c r="BG98" s="214"/>
      <c r="BH98" s="214"/>
      <c r="BI98" s="214"/>
      <c r="BJ98" s="214"/>
      <c r="BK98" s="214"/>
      <c r="BL98" s="214"/>
      <c r="BM98" s="214"/>
      <c r="BN98" s="214"/>
    </row>
    <row r="99" spans="1:66" s="13" customFormat="1" ht="216.75" customHeight="1" x14ac:dyDescent="0.2">
      <c r="A99" s="204" t="s">
        <v>317</v>
      </c>
      <c r="B99" s="204" t="s">
        <v>326</v>
      </c>
      <c r="C99" s="204" t="s">
        <v>336</v>
      </c>
      <c r="D99" s="229" t="s">
        <v>337</v>
      </c>
      <c r="E99" s="229"/>
      <c r="F99" s="229">
        <v>1</v>
      </c>
      <c r="G99" s="229"/>
      <c r="H99" s="229"/>
      <c r="I99" s="229">
        <v>1</v>
      </c>
      <c r="J99" s="229"/>
      <c r="K99" s="229">
        <v>1</v>
      </c>
      <c r="L99" s="229"/>
      <c r="M99" s="235"/>
      <c r="N99" s="235"/>
      <c r="O99" s="235"/>
      <c r="P99" s="235"/>
      <c r="Q99" s="228">
        <f t="shared" si="2"/>
        <v>3</v>
      </c>
      <c r="R99" s="204"/>
      <c r="S99" s="204"/>
      <c r="T99" s="229" t="s">
        <v>338</v>
      </c>
      <c r="U99" s="234"/>
      <c r="V99" s="230" t="s">
        <v>330</v>
      </c>
      <c r="W99" s="247"/>
      <c r="X99" s="216"/>
      <c r="Y99" s="216"/>
      <c r="Z99" s="216"/>
      <c r="AA99" s="216"/>
      <c r="AB99" s="216"/>
      <c r="AC99" s="216"/>
      <c r="AD99" s="216"/>
      <c r="AE99" s="216"/>
      <c r="AF99" s="214"/>
      <c r="AG99" s="214"/>
      <c r="AH99" s="214"/>
      <c r="AI99" s="214"/>
      <c r="AJ99" s="214"/>
      <c r="AK99" s="214"/>
      <c r="AL99" s="214"/>
      <c r="AM99" s="214"/>
      <c r="AN99" s="214"/>
      <c r="AO99" s="214"/>
      <c r="AP99" s="214"/>
      <c r="AQ99" s="214"/>
      <c r="AR99" s="214"/>
      <c r="AS99" s="214"/>
      <c r="AT99" s="214"/>
      <c r="AU99" s="214"/>
      <c r="AV99" s="214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4"/>
      <c r="BH99" s="214"/>
      <c r="BI99" s="214"/>
      <c r="BJ99" s="214"/>
      <c r="BK99" s="214"/>
      <c r="BL99" s="214"/>
      <c r="BM99" s="214"/>
      <c r="BN99" s="214"/>
    </row>
    <row r="100" spans="1:66" s="216" customFormat="1" ht="216.75" customHeight="1" x14ac:dyDescent="0.2">
      <c r="A100" s="242" t="s">
        <v>317</v>
      </c>
      <c r="B100" s="242" t="s">
        <v>326</v>
      </c>
      <c r="C100" s="242" t="s">
        <v>339</v>
      </c>
      <c r="D100" s="236" t="s">
        <v>340</v>
      </c>
      <c r="E100" s="236">
        <v>1</v>
      </c>
      <c r="F100" s="236"/>
      <c r="G100" s="236"/>
      <c r="H100" s="236"/>
      <c r="I100" s="236"/>
      <c r="J100" s="236">
        <v>1</v>
      </c>
      <c r="K100" s="236"/>
      <c r="L100" s="236"/>
      <c r="M100" s="251"/>
      <c r="N100" s="251"/>
      <c r="O100" s="251"/>
      <c r="P100" s="251"/>
      <c r="Q100" s="244">
        <f t="shared" si="2"/>
        <v>2</v>
      </c>
      <c r="R100" s="242" t="s">
        <v>112</v>
      </c>
      <c r="S100" s="242"/>
      <c r="T100" s="242"/>
      <c r="U100" s="252"/>
      <c r="V100" s="230" t="s">
        <v>1182</v>
      </c>
      <c r="W100" s="253" t="s">
        <v>341</v>
      </c>
    </row>
    <row r="101" spans="1:66" s="216" customFormat="1" ht="216.75" customHeight="1" x14ac:dyDescent="0.2">
      <c r="A101" s="242" t="s">
        <v>317</v>
      </c>
      <c r="B101" s="242" t="s">
        <v>326</v>
      </c>
      <c r="C101" s="242" t="s">
        <v>342</v>
      </c>
      <c r="D101" s="236" t="s">
        <v>343</v>
      </c>
      <c r="E101" s="236">
        <v>1</v>
      </c>
      <c r="F101" s="236"/>
      <c r="G101" s="236"/>
      <c r="H101" s="236"/>
      <c r="I101" s="236"/>
      <c r="J101" s="236">
        <v>1</v>
      </c>
      <c r="K101" s="236"/>
      <c r="L101" s="236"/>
      <c r="M101" s="251"/>
      <c r="N101" s="251"/>
      <c r="O101" s="251"/>
      <c r="P101" s="251"/>
      <c r="Q101" s="244">
        <f t="shared" si="2"/>
        <v>2</v>
      </c>
      <c r="R101" s="242"/>
      <c r="S101" s="242"/>
      <c r="T101" s="236" t="s">
        <v>344</v>
      </c>
      <c r="U101" s="242"/>
      <c r="V101" s="230" t="s">
        <v>1182</v>
      </c>
      <c r="W101" s="253" t="s">
        <v>341</v>
      </c>
    </row>
    <row r="102" spans="1:66" s="13" customFormat="1" ht="216.75" customHeight="1" x14ac:dyDescent="0.2">
      <c r="A102" s="204" t="s">
        <v>317</v>
      </c>
      <c r="B102" s="204" t="s">
        <v>326</v>
      </c>
      <c r="C102" s="204" t="s">
        <v>345</v>
      </c>
      <c r="D102" s="229" t="s">
        <v>346</v>
      </c>
      <c r="E102" s="227"/>
      <c r="F102" s="227">
        <v>1</v>
      </c>
      <c r="G102" s="227"/>
      <c r="H102" s="227"/>
      <c r="I102" s="227">
        <v>1</v>
      </c>
      <c r="J102" s="227"/>
      <c r="K102" s="227"/>
      <c r="L102" s="227">
        <v>1</v>
      </c>
      <c r="M102" s="227"/>
      <c r="N102" s="227"/>
      <c r="O102" s="227"/>
      <c r="P102" s="227"/>
      <c r="Q102" s="228">
        <f t="shared" si="2"/>
        <v>3</v>
      </c>
      <c r="R102" s="204" t="s">
        <v>102</v>
      </c>
      <c r="S102" s="204"/>
      <c r="T102" s="229" t="s">
        <v>347</v>
      </c>
      <c r="U102" s="229"/>
      <c r="V102" s="230" t="s">
        <v>330</v>
      </c>
      <c r="W102" s="247"/>
      <c r="X102" s="216"/>
      <c r="Y102" s="216"/>
      <c r="Z102" s="216"/>
      <c r="AA102" s="216"/>
      <c r="AB102" s="216"/>
      <c r="AC102" s="216"/>
      <c r="AD102" s="216"/>
      <c r="AE102" s="216"/>
      <c r="AF102" s="214"/>
      <c r="AG102" s="214"/>
      <c r="AH102" s="214"/>
      <c r="AI102" s="214"/>
      <c r="AJ102" s="214"/>
      <c r="AK102" s="214"/>
      <c r="AL102" s="214"/>
      <c r="AM102" s="214"/>
      <c r="AN102" s="214"/>
      <c r="AO102" s="214"/>
      <c r="AP102" s="214"/>
      <c r="AQ102" s="214"/>
      <c r="AR102" s="214"/>
      <c r="AS102" s="214"/>
      <c r="AT102" s="214"/>
      <c r="AU102" s="214"/>
      <c r="AV102" s="214"/>
      <c r="AW102" s="214"/>
      <c r="AX102" s="214"/>
      <c r="AY102" s="214"/>
      <c r="AZ102" s="214"/>
      <c r="BA102" s="214"/>
      <c r="BB102" s="214"/>
      <c r="BC102" s="214"/>
      <c r="BD102" s="214"/>
      <c r="BE102" s="214"/>
      <c r="BF102" s="214"/>
      <c r="BG102" s="214"/>
      <c r="BH102" s="214"/>
      <c r="BI102" s="214"/>
      <c r="BJ102" s="214"/>
      <c r="BK102" s="214"/>
      <c r="BL102" s="214"/>
      <c r="BM102" s="214"/>
      <c r="BN102" s="214"/>
    </row>
    <row r="103" spans="1:66" s="13" customFormat="1" ht="216.75" customHeight="1" x14ac:dyDescent="0.2">
      <c r="A103" s="204" t="s">
        <v>317</v>
      </c>
      <c r="B103" s="204" t="s">
        <v>326</v>
      </c>
      <c r="C103" s="204" t="s">
        <v>348</v>
      </c>
      <c r="D103" s="229" t="s">
        <v>349</v>
      </c>
      <c r="E103" s="227"/>
      <c r="F103" s="227"/>
      <c r="G103" s="227">
        <v>1</v>
      </c>
      <c r="H103" s="227"/>
      <c r="I103" s="227"/>
      <c r="J103" s="227"/>
      <c r="K103" s="227"/>
      <c r="L103" s="227"/>
      <c r="M103" s="227">
        <v>1</v>
      </c>
      <c r="N103" s="227"/>
      <c r="O103" s="227"/>
      <c r="P103" s="227"/>
      <c r="Q103" s="228">
        <f t="shared" si="2"/>
        <v>2</v>
      </c>
      <c r="R103" s="204"/>
      <c r="S103" s="204"/>
      <c r="T103" s="229" t="s">
        <v>350</v>
      </c>
      <c r="U103" s="204"/>
      <c r="V103" s="230" t="s">
        <v>330</v>
      </c>
      <c r="W103" s="247"/>
      <c r="X103" s="216"/>
      <c r="Y103" s="216"/>
      <c r="Z103" s="216"/>
      <c r="AA103" s="216"/>
      <c r="AB103" s="216"/>
      <c r="AC103" s="216"/>
      <c r="AD103" s="216"/>
      <c r="AE103" s="216"/>
      <c r="AF103" s="214"/>
      <c r="AG103" s="214"/>
      <c r="AH103" s="214"/>
      <c r="AI103" s="214"/>
      <c r="AJ103" s="214"/>
      <c r="AK103" s="214"/>
      <c r="AL103" s="214"/>
      <c r="AM103" s="214"/>
      <c r="AN103" s="214"/>
      <c r="AO103" s="214"/>
      <c r="AP103" s="214"/>
      <c r="AQ103" s="214"/>
      <c r="AR103" s="214"/>
      <c r="AS103" s="214"/>
      <c r="AT103" s="214"/>
      <c r="AU103" s="214"/>
      <c r="AV103" s="214"/>
      <c r="AW103" s="214"/>
      <c r="AX103" s="214"/>
      <c r="AY103" s="214"/>
      <c r="AZ103" s="214"/>
      <c r="BA103" s="214"/>
      <c r="BB103" s="214"/>
      <c r="BC103" s="214"/>
      <c r="BD103" s="214"/>
      <c r="BE103" s="214"/>
      <c r="BF103" s="214"/>
      <c r="BG103" s="214"/>
      <c r="BH103" s="214"/>
      <c r="BI103" s="214"/>
      <c r="BJ103" s="214"/>
      <c r="BK103" s="214"/>
      <c r="BL103" s="214"/>
      <c r="BM103" s="214"/>
      <c r="BN103" s="214"/>
    </row>
    <row r="104" spans="1:66" s="13" customFormat="1" ht="216.75" customHeight="1" x14ac:dyDescent="0.2">
      <c r="A104" s="204" t="s">
        <v>317</v>
      </c>
      <c r="B104" s="204" t="s">
        <v>326</v>
      </c>
      <c r="C104" s="204" t="s">
        <v>351</v>
      </c>
      <c r="D104" s="229" t="s">
        <v>352</v>
      </c>
      <c r="E104" s="231">
        <v>1</v>
      </c>
      <c r="F104" s="231">
        <v>1</v>
      </c>
      <c r="G104" s="231">
        <v>1</v>
      </c>
      <c r="H104" s="231">
        <v>1</v>
      </c>
      <c r="I104" s="231">
        <v>1</v>
      </c>
      <c r="J104" s="231">
        <v>1</v>
      </c>
      <c r="K104" s="231">
        <v>1</v>
      </c>
      <c r="L104" s="231">
        <v>1</v>
      </c>
      <c r="M104" s="231">
        <v>1</v>
      </c>
      <c r="N104" s="231">
        <v>1</v>
      </c>
      <c r="O104" s="231">
        <v>1</v>
      </c>
      <c r="P104" s="231">
        <v>1</v>
      </c>
      <c r="Q104" s="228">
        <f t="shared" si="2"/>
        <v>12</v>
      </c>
      <c r="R104" s="204"/>
      <c r="S104" s="204"/>
      <c r="T104" s="229" t="s">
        <v>353</v>
      </c>
      <c r="U104" s="203"/>
      <c r="V104" s="232" t="s">
        <v>330</v>
      </c>
      <c r="W104" s="247"/>
      <c r="X104" s="216"/>
      <c r="Y104" s="216"/>
      <c r="Z104" s="216"/>
      <c r="AA104" s="216"/>
      <c r="AB104" s="216"/>
      <c r="AC104" s="216"/>
      <c r="AD104" s="216"/>
      <c r="AE104" s="216"/>
      <c r="AF104" s="214"/>
      <c r="AG104" s="214"/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4"/>
      <c r="AU104" s="214"/>
      <c r="AV104" s="214"/>
      <c r="AW104" s="214"/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  <c r="BI104" s="214"/>
      <c r="BJ104" s="214"/>
      <c r="BK104" s="214"/>
      <c r="BL104" s="214"/>
      <c r="BM104" s="214"/>
      <c r="BN104" s="214"/>
    </row>
    <row r="105" spans="1:66" s="13" customFormat="1" ht="216.75" customHeight="1" x14ac:dyDescent="0.2">
      <c r="A105" s="204" t="s">
        <v>317</v>
      </c>
      <c r="B105" s="204" t="s">
        <v>326</v>
      </c>
      <c r="C105" s="204" t="s">
        <v>354</v>
      </c>
      <c r="D105" s="236" t="s">
        <v>355</v>
      </c>
      <c r="E105" s="236"/>
      <c r="F105" s="236"/>
      <c r="G105" s="236"/>
      <c r="H105" s="236">
        <v>1</v>
      </c>
      <c r="I105" s="236"/>
      <c r="J105" s="236"/>
      <c r="K105" s="236"/>
      <c r="L105" s="236"/>
      <c r="M105" s="235"/>
      <c r="N105" s="235"/>
      <c r="O105" s="235">
        <v>1</v>
      </c>
      <c r="P105" s="235"/>
      <c r="Q105" s="228">
        <f t="shared" si="2"/>
        <v>2</v>
      </c>
      <c r="R105" s="204" t="s">
        <v>147</v>
      </c>
      <c r="S105" s="204" t="s">
        <v>118</v>
      </c>
      <c r="T105" s="204"/>
      <c r="U105" s="204"/>
      <c r="V105" s="230" t="s">
        <v>330</v>
      </c>
      <c r="W105" s="247"/>
      <c r="X105" s="216"/>
      <c r="Y105" s="216"/>
      <c r="Z105" s="216"/>
      <c r="AA105" s="216"/>
      <c r="AB105" s="216"/>
      <c r="AC105" s="216"/>
      <c r="AD105" s="216"/>
      <c r="AE105" s="216"/>
      <c r="AF105" s="214"/>
      <c r="AG105" s="214"/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  <c r="BI105" s="214"/>
      <c r="BJ105" s="214"/>
      <c r="BK105" s="214"/>
      <c r="BL105" s="214"/>
      <c r="BM105" s="214"/>
      <c r="BN105" s="214"/>
    </row>
    <row r="106" spans="1:66" s="13" customFormat="1" ht="357" customHeight="1" x14ac:dyDescent="0.2">
      <c r="A106" s="204" t="s">
        <v>317</v>
      </c>
      <c r="B106" s="204" t="s">
        <v>326</v>
      </c>
      <c r="C106" s="204" t="s">
        <v>356</v>
      </c>
      <c r="D106" s="236" t="s">
        <v>357</v>
      </c>
      <c r="E106" s="236">
        <v>1</v>
      </c>
      <c r="F106" s="236">
        <v>1</v>
      </c>
      <c r="G106" s="236">
        <v>1</v>
      </c>
      <c r="H106" s="236"/>
      <c r="I106" s="236">
        <v>1</v>
      </c>
      <c r="J106" s="236">
        <v>1</v>
      </c>
      <c r="K106" s="236">
        <v>1</v>
      </c>
      <c r="L106" s="236"/>
      <c r="M106" s="235">
        <v>1</v>
      </c>
      <c r="N106" s="235">
        <v>1</v>
      </c>
      <c r="O106" s="235">
        <v>1</v>
      </c>
      <c r="P106" s="235"/>
      <c r="Q106" s="228">
        <f t="shared" si="2"/>
        <v>9</v>
      </c>
      <c r="R106" s="204" t="s">
        <v>358</v>
      </c>
      <c r="S106" s="204"/>
      <c r="T106" s="204"/>
      <c r="U106" s="204"/>
      <c r="V106" s="230" t="s">
        <v>1183</v>
      </c>
      <c r="W106" s="247"/>
      <c r="X106" s="216"/>
      <c r="Y106" s="216"/>
      <c r="Z106" s="216"/>
      <c r="AA106" s="216"/>
      <c r="AB106" s="216"/>
      <c r="AC106" s="216"/>
      <c r="AD106" s="216"/>
      <c r="AE106" s="216"/>
      <c r="AF106" s="214"/>
      <c r="AG106" s="214"/>
      <c r="AH106" s="214"/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  <c r="AV106" s="214"/>
      <c r="AW106" s="214"/>
      <c r="AX106" s="214"/>
      <c r="AY106" s="214"/>
      <c r="AZ106" s="214"/>
      <c r="BA106" s="214"/>
      <c r="BB106" s="214"/>
      <c r="BC106" s="214"/>
      <c r="BD106" s="214"/>
      <c r="BE106" s="214"/>
      <c r="BF106" s="214"/>
      <c r="BG106" s="214"/>
      <c r="BH106" s="214"/>
      <c r="BI106" s="214"/>
      <c r="BJ106" s="214"/>
      <c r="BK106" s="214"/>
      <c r="BL106" s="214"/>
      <c r="BM106" s="214"/>
      <c r="BN106" s="214"/>
    </row>
    <row r="107" spans="1:66" s="13" customFormat="1" ht="229.5" customHeight="1" x14ac:dyDescent="0.2">
      <c r="A107" s="204" t="s">
        <v>317</v>
      </c>
      <c r="B107" s="204" t="s">
        <v>326</v>
      </c>
      <c r="C107" s="204" t="s">
        <v>360</v>
      </c>
      <c r="D107" s="236" t="s">
        <v>361</v>
      </c>
      <c r="E107" s="236"/>
      <c r="F107" s="236"/>
      <c r="G107" s="236"/>
      <c r="H107" s="236">
        <v>1</v>
      </c>
      <c r="I107" s="236"/>
      <c r="J107" s="236"/>
      <c r="K107" s="236"/>
      <c r="L107" s="236">
        <v>1</v>
      </c>
      <c r="M107" s="235"/>
      <c r="N107" s="235"/>
      <c r="O107" s="235"/>
      <c r="P107" s="235">
        <v>1</v>
      </c>
      <c r="Q107" s="228">
        <f t="shared" si="2"/>
        <v>3</v>
      </c>
      <c r="R107" s="204" t="s">
        <v>362</v>
      </c>
      <c r="S107" s="204"/>
      <c r="T107" s="204"/>
      <c r="U107" s="237"/>
      <c r="V107" s="230" t="s">
        <v>1183</v>
      </c>
      <c r="W107" s="247"/>
      <c r="X107" s="216"/>
      <c r="Y107" s="216"/>
      <c r="Z107" s="216"/>
      <c r="AA107" s="216"/>
      <c r="AB107" s="216"/>
      <c r="AC107" s="216"/>
      <c r="AD107" s="216"/>
      <c r="AE107" s="216"/>
      <c r="AF107" s="214"/>
      <c r="AG107" s="214"/>
      <c r="AH107" s="214"/>
      <c r="AI107" s="214"/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4"/>
      <c r="AT107" s="214"/>
      <c r="AU107" s="214"/>
      <c r="AV107" s="214"/>
      <c r="AW107" s="214"/>
      <c r="AX107" s="214"/>
      <c r="AY107" s="214"/>
      <c r="AZ107" s="214"/>
      <c r="BA107" s="214"/>
      <c r="BB107" s="214"/>
      <c r="BC107" s="214"/>
      <c r="BD107" s="214"/>
      <c r="BE107" s="214"/>
      <c r="BF107" s="214"/>
      <c r="BG107" s="214"/>
      <c r="BH107" s="214"/>
      <c r="BI107" s="214"/>
      <c r="BJ107" s="214"/>
      <c r="BK107" s="214"/>
      <c r="BL107" s="214"/>
      <c r="BM107" s="214"/>
      <c r="BN107" s="214"/>
    </row>
    <row r="108" spans="1:66" s="13" customFormat="1" ht="216.75" customHeight="1" x14ac:dyDescent="0.2">
      <c r="A108" s="204" t="s">
        <v>317</v>
      </c>
      <c r="B108" s="204" t="s">
        <v>326</v>
      </c>
      <c r="C108" s="204" t="s">
        <v>363</v>
      </c>
      <c r="D108" s="236" t="s">
        <v>364</v>
      </c>
      <c r="E108" s="236"/>
      <c r="F108" s="236"/>
      <c r="G108" s="236"/>
      <c r="H108" s="236"/>
      <c r="I108" s="236"/>
      <c r="J108" s="236">
        <v>1</v>
      </c>
      <c r="K108" s="236"/>
      <c r="L108" s="236"/>
      <c r="M108" s="235"/>
      <c r="N108" s="235"/>
      <c r="O108" s="235">
        <v>1</v>
      </c>
      <c r="P108" s="235"/>
      <c r="Q108" s="228">
        <f t="shared" si="2"/>
        <v>2</v>
      </c>
      <c r="R108" s="204" t="s">
        <v>112</v>
      </c>
      <c r="S108" s="204"/>
      <c r="T108" s="204"/>
      <c r="U108" s="237"/>
      <c r="V108" s="230" t="s">
        <v>1183</v>
      </c>
      <c r="W108" s="247"/>
      <c r="X108" s="216"/>
      <c r="Y108" s="216"/>
      <c r="Z108" s="216"/>
      <c r="AA108" s="216"/>
      <c r="AB108" s="216"/>
      <c r="AC108" s="216"/>
      <c r="AD108" s="216"/>
      <c r="AE108" s="216"/>
      <c r="AF108" s="214"/>
      <c r="AG108" s="214"/>
      <c r="AH108" s="214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4"/>
      <c r="AT108" s="214"/>
      <c r="AU108" s="214"/>
      <c r="AV108" s="214"/>
      <c r="AW108" s="214"/>
      <c r="AX108" s="214"/>
      <c r="AY108" s="214"/>
      <c r="AZ108" s="214"/>
      <c r="BA108" s="214"/>
      <c r="BB108" s="214"/>
      <c r="BC108" s="214"/>
      <c r="BD108" s="214"/>
      <c r="BE108" s="214"/>
      <c r="BF108" s="214"/>
      <c r="BG108" s="214"/>
      <c r="BH108" s="214"/>
      <c r="BI108" s="214"/>
      <c r="BJ108" s="214"/>
      <c r="BK108" s="214"/>
      <c r="BL108" s="214"/>
      <c r="BM108" s="214"/>
      <c r="BN108" s="214"/>
    </row>
    <row r="109" spans="1:66" s="13" customFormat="1" ht="216.75" customHeight="1" x14ac:dyDescent="0.2">
      <c r="A109" s="204" t="s">
        <v>317</v>
      </c>
      <c r="B109" s="204" t="s">
        <v>326</v>
      </c>
      <c r="C109" s="204" t="s">
        <v>365</v>
      </c>
      <c r="D109" s="204" t="s">
        <v>366</v>
      </c>
      <c r="E109" s="227"/>
      <c r="F109" s="227"/>
      <c r="G109" s="227"/>
      <c r="H109" s="227">
        <v>1</v>
      </c>
      <c r="I109" s="227"/>
      <c r="J109" s="227"/>
      <c r="K109" s="227"/>
      <c r="L109" s="227"/>
      <c r="M109" s="227"/>
      <c r="N109" s="227"/>
      <c r="O109" s="227"/>
      <c r="P109" s="227"/>
      <c r="Q109" s="228">
        <f t="shared" si="2"/>
        <v>1</v>
      </c>
      <c r="R109" s="204" t="s">
        <v>112</v>
      </c>
      <c r="S109" s="204"/>
      <c r="T109" s="204"/>
      <c r="U109" s="237"/>
      <c r="V109" s="230" t="s">
        <v>1184</v>
      </c>
      <c r="W109" s="247"/>
      <c r="X109" s="216"/>
      <c r="Y109" s="216"/>
      <c r="Z109" s="216"/>
      <c r="AA109" s="216"/>
      <c r="AB109" s="216"/>
      <c r="AC109" s="216"/>
      <c r="AD109" s="216"/>
      <c r="AE109" s="216"/>
      <c r="AF109" s="214"/>
      <c r="AG109" s="214"/>
      <c r="AH109" s="214"/>
      <c r="AI109" s="214"/>
      <c r="AJ109" s="214"/>
      <c r="AK109" s="214"/>
      <c r="AL109" s="214"/>
      <c r="AM109" s="214"/>
      <c r="AN109" s="214"/>
      <c r="AO109" s="214"/>
      <c r="AP109" s="214"/>
      <c r="AQ109" s="214"/>
      <c r="AR109" s="214"/>
      <c r="AS109" s="214"/>
      <c r="AT109" s="214"/>
      <c r="AU109" s="214"/>
      <c r="AV109" s="214"/>
      <c r="AW109" s="214"/>
      <c r="AX109" s="214"/>
      <c r="AY109" s="214"/>
      <c r="AZ109" s="214"/>
      <c r="BA109" s="214"/>
      <c r="BB109" s="214"/>
      <c r="BC109" s="214"/>
      <c r="BD109" s="214"/>
      <c r="BE109" s="214"/>
      <c r="BF109" s="214"/>
      <c r="BG109" s="214"/>
      <c r="BH109" s="214"/>
      <c r="BI109" s="214"/>
      <c r="BJ109" s="214"/>
      <c r="BK109" s="214"/>
      <c r="BL109" s="214"/>
      <c r="BM109" s="214"/>
      <c r="BN109" s="214"/>
    </row>
    <row r="110" spans="1:66" s="13" customFormat="1" ht="216.75" customHeight="1" x14ac:dyDescent="0.2">
      <c r="A110" s="204" t="s">
        <v>317</v>
      </c>
      <c r="B110" s="204" t="s">
        <v>326</v>
      </c>
      <c r="C110" s="204" t="s">
        <v>367</v>
      </c>
      <c r="D110" s="203" t="s">
        <v>368</v>
      </c>
      <c r="E110" s="231">
        <v>1</v>
      </c>
      <c r="F110" s="231"/>
      <c r="G110" s="231"/>
      <c r="H110" s="231"/>
      <c r="I110" s="231"/>
      <c r="J110" s="231"/>
      <c r="K110" s="231">
        <v>1</v>
      </c>
      <c r="L110" s="231"/>
      <c r="M110" s="231"/>
      <c r="N110" s="231"/>
      <c r="O110" s="231"/>
      <c r="P110" s="231"/>
      <c r="Q110" s="228">
        <f t="shared" si="2"/>
        <v>2</v>
      </c>
      <c r="R110" s="204" t="s">
        <v>369</v>
      </c>
      <c r="S110" s="204"/>
      <c r="T110" s="204"/>
      <c r="U110" s="237"/>
      <c r="V110" s="230" t="s">
        <v>359</v>
      </c>
      <c r="W110" s="247"/>
      <c r="X110" s="216"/>
      <c r="Y110" s="216"/>
      <c r="Z110" s="216"/>
      <c r="AA110" s="216"/>
      <c r="AB110" s="216"/>
      <c r="AC110" s="216"/>
      <c r="AD110" s="216"/>
      <c r="AE110" s="216"/>
      <c r="AF110" s="214"/>
      <c r="AG110" s="214"/>
      <c r="AH110" s="214"/>
      <c r="AI110" s="214"/>
      <c r="AJ110" s="214"/>
      <c r="AK110" s="214"/>
      <c r="AL110" s="214"/>
      <c r="AM110" s="214"/>
      <c r="AN110" s="214"/>
      <c r="AO110" s="214"/>
      <c r="AP110" s="214"/>
      <c r="AQ110" s="214"/>
      <c r="AR110" s="214"/>
      <c r="AS110" s="214"/>
      <c r="AT110" s="214"/>
      <c r="AU110" s="214"/>
      <c r="AV110" s="214"/>
      <c r="AW110" s="214"/>
      <c r="AX110" s="214"/>
      <c r="AY110" s="214"/>
      <c r="AZ110" s="214"/>
      <c r="BA110" s="214"/>
      <c r="BB110" s="214"/>
      <c r="BC110" s="214"/>
      <c r="BD110" s="214"/>
      <c r="BE110" s="214"/>
      <c r="BF110" s="214"/>
      <c r="BG110" s="214"/>
      <c r="BH110" s="214"/>
      <c r="BI110" s="214"/>
      <c r="BJ110" s="214"/>
      <c r="BK110" s="214"/>
      <c r="BL110" s="214"/>
      <c r="BM110" s="214"/>
      <c r="BN110" s="214"/>
    </row>
    <row r="111" spans="1:66" s="13" customFormat="1" ht="229.5" customHeight="1" x14ac:dyDescent="0.2">
      <c r="A111" s="204" t="s">
        <v>317</v>
      </c>
      <c r="B111" s="204" t="s">
        <v>326</v>
      </c>
      <c r="C111" s="204" t="s">
        <v>370</v>
      </c>
      <c r="D111" s="204" t="s">
        <v>371</v>
      </c>
      <c r="E111" s="227">
        <v>1</v>
      </c>
      <c r="F111" s="227">
        <v>1</v>
      </c>
      <c r="G111" s="227">
        <v>1</v>
      </c>
      <c r="H111" s="227">
        <v>1</v>
      </c>
      <c r="I111" s="227">
        <v>1</v>
      </c>
      <c r="J111" s="227">
        <v>1</v>
      </c>
      <c r="K111" s="227">
        <v>1</v>
      </c>
      <c r="L111" s="227">
        <v>1</v>
      </c>
      <c r="M111" s="227">
        <v>1</v>
      </c>
      <c r="N111" s="227">
        <v>1</v>
      </c>
      <c r="O111" s="227">
        <v>1</v>
      </c>
      <c r="P111" s="227">
        <v>1</v>
      </c>
      <c r="Q111" s="228">
        <f t="shared" si="2"/>
        <v>12</v>
      </c>
      <c r="R111" s="204" t="s">
        <v>372</v>
      </c>
      <c r="S111" s="204"/>
      <c r="T111" s="204"/>
      <c r="U111" s="237"/>
      <c r="V111" s="230" t="s">
        <v>359</v>
      </c>
      <c r="W111" s="247"/>
      <c r="X111" s="216"/>
      <c r="Y111" s="216"/>
      <c r="Z111" s="216"/>
      <c r="AA111" s="216"/>
      <c r="AB111" s="216"/>
      <c r="AC111" s="216"/>
      <c r="AD111" s="216"/>
      <c r="AE111" s="216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4"/>
      <c r="AU111" s="214"/>
      <c r="AV111" s="214"/>
      <c r="AW111" s="214"/>
      <c r="AX111" s="214"/>
      <c r="AY111" s="214"/>
      <c r="AZ111" s="214"/>
      <c r="BA111" s="214"/>
      <c r="BB111" s="214"/>
      <c r="BC111" s="214"/>
      <c r="BD111" s="214"/>
      <c r="BE111" s="214"/>
      <c r="BF111" s="214"/>
      <c r="BG111" s="214"/>
      <c r="BH111" s="214"/>
      <c r="BI111" s="214"/>
      <c r="BJ111" s="214"/>
      <c r="BK111" s="214"/>
      <c r="BL111" s="214"/>
      <c r="BM111" s="214"/>
      <c r="BN111" s="214"/>
    </row>
    <row r="112" spans="1:66" s="13" customFormat="1" ht="216.75" customHeight="1" x14ac:dyDescent="0.2">
      <c r="A112" s="204" t="s">
        <v>317</v>
      </c>
      <c r="B112" s="204" t="s">
        <v>326</v>
      </c>
      <c r="C112" s="204" t="s">
        <v>373</v>
      </c>
      <c r="D112" s="203" t="s">
        <v>374</v>
      </c>
      <c r="E112" s="231"/>
      <c r="F112" s="231"/>
      <c r="G112" s="231">
        <v>1</v>
      </c>
      <c r="H112" s="231"/>
      <c r="I112" s="231"/>
      <c r="J112" s="231"/>
      <c r="K112" s="231">
        <v>1</v>
      </c>
      <c r="L112" s="231"/>
      <c r="M112" s="231"/>
      <c r="N112" s="231"/>
      <c r="O112" s="231">
        <v>1</v>
      </c>
      <c r="P112" s="231"/>
      <c r="Q112" s="228">
        <f t="shared" si="2"/>
        <v>3</v>
      </c>
      <c r="R112" s="204" t="s">
        <v>375</v>
      </c>
      <c r="S112" s="204"/>
      <c r="T112" s="204"/>
      <c r="U112" s="237"/>
      <c r="V112" s="230" t="s">
        <v>359</v>
      </c>
      <c r="W112" s="247"/>
      <c r="X112" s="216"/>
      <c r="Y112" s="216"/>
      <c r="Z112" s="216"/>
      <c r="AA112" s="216"/>
      <c r="AB112" s="216"/>
      <c r="AC112" s="216"/>
      <c r="AD112" s="216"/>
      <c r="AE112" s="216"/>
      <c r="AF112" s="214"/>
      <c r="AG112" s="214"/>
      <c r="AH112" s="214"/>
      <c r="AI112" s="214"/>
      <c r="AJ112" s="214"/>
      <c r="AK112" s="214"/>
      <c r="AL112" s="214"/>
      <c r="AM112" s="214"/>
      <c r="AN112" s="214"/>
      <c r="AO112" s="214"/>
      <c r="AP112" s="214"/>
      <c r="AQ112" s="214"/>
      <c r="AR112" s="214"/>
      <c r="AS112" s="214"/>
      <c r="AT112" s="214"/>
      <c r="AU112" s="214"/>
      <c r="AV112" s="214"/>
      <c r="AW112" s="214"/>
      <c r="AX112" s="214"/>
      <c r="AY112" s="214"/>
      <c r="AZ112" s="214"/>
      <c r="BA112" s="214"/>
      <c r="BB112" s="214"/>
      <c r="BC112" s="214"/>
      <c r="BD112" s="214"/>
      <c r="BE112" s="214"/>
      <c r="BF112" s="214"/>
      <c r="BG112" s="214"/>
      <c r="BH112" s="214"/>
      <c r="BI112" s="214"/>
      <c r="BJ112" s="214"/>
      <c r="BK112" s="214"/>
      <c r="BL112" s="214"/>
      <c r="BM112" s="214"/>
      <c r="BN112" s="214"/>
    </row>
    <row r="113" spans="1:66" s="13" customFormat="1" ht="216.75" customHeight="1" x14ac:dyDescent="0.2">
      <c r="A113" s="204" t="s">
        <v>317</v>
      </c>
      <c r="B113" s="204" t="s">
        <v>326</v>
      </c>
      <c r="C113" s="204" t="s">
        <v>376</v>
      </c>
      <c r="D113" s="204" t="s">
        <v>377</v>
      </c>
      <c r="E113" s="227"/>
      <c r="F113" s="227">
        <v>1</v>
      </c>
      <c r="G113" s="227"/>
      <c r="H113" s="227"/>
      <c r="I113" s="227"/>
      <c r="J113" s="227"/>
      <c r="K113" s="227"/>
      <c r="L113" s="227"/>
      <c r="M113" s="227"/>
      <c r="N113" s="227"/>
      <c r="O113" s="227"/>
      <c r="P113" s="227"/>
      <c r="Q113" s="228">
        <f t="shared" si="2"/>
        <v>1</v>
      </c>
      <c r="R113" s="204" t="s">
        <v>375</v>
      </c>
      <c r="S113" s="204"/>
      <c r="T113" s="204"/>
      <c r="U113" s="237"/>
      <c r="V113" s="230" t="s">
        <v>1184</v>
      </c>
      <c r="W113" s="247"/>
      <c r="X113" s="216"/>
      <c r="Y113" s="216"/>
      <c r="Z113" s="216"/>
      <c r="AA113" s="216"/>
      <c r="AB113" s="216"/>
      <c r="AC113" s="216"/>
      <c r="AD113" s="216"/>
      <c r="AE113" s="216"/>
      <c r="AF113" s="214"/>
      <c r="AG113" s="214"/>
      <c r="AH113" s="214"/>
      <c r="AI113" s="214"/>
      <c r="AJ113" s="214"/>
      <c r="AK113" s="214"/>
      <c r="AL113" s="214"/>
      <c r="AM113" s="214"/>
      <c r="AN113" s="214"/>
      <c r="AO113" s="214"/>
      <c r="AP113" s="214"/>
      <c r="AQ113" s="214"/>
      <c r="AR113" s="214"/>
      <c r="AS113" s="214"/>
      <c r="AT113" s="214"/>
      <c r="AU113" s="214"/>
      <c r="AV113" s="214"/>
      <c r="AW113" s="214"/>
      <c r="AX113" s="214"/>
      <c r="AY113" s="214"/>
      <c r="AZ113" s="214"/>
      <c r="BA113" s="214"/>
      <c r="BB113" s="214"/>
      <c r="BC113" s="214"/>
      <c r="BD113" s="214"/>
      <c r="BE113" s="214"/>
      <c r="BF113" s="214"/>
      <c r="BG113" s="214"/>
      <c r="BH113" s="214"/>
      <c r="BI113" s="214"/>
      <c r="BJ113" s="214"/>
      <c r="BK113" s="214"/>
      <c r="BL113" s="214"/>
      <c r="BM113" s="214"/>
      <c r="BN113" s="214"/>
    </row>
    <row r="114" spans="1:66" s="13" customFormat="1" ht="216.75" customHeight="1" x14ac:dyDescent="0.2">
      <c r="A114" s="204" t="s">
        <v>317</v>
      </c>
      <c r="B114" s="204" t="s">
        <v>326</v>
      </c>
      <c r="C114" s="204" t="s">
        <v>378</v>
      </c>
      <c r="D114" s="203" t="s">
        <v>379</v>
      </c>
      <c r="E114" s="231"/>
      <c r="F114" s="231"/>
      <c r="G114" s="231"/>
      <c r="H114" s="231">
        <v>1</v>
      </c>
      <c r="I114" s="231"/>
      <c r="J114" s="231"/>
      <c r="K114" s="231"/>
      <c r="L114" s="231"/>
      <c r="M114" s="231">
        <v>1</v>
      </c>
      <c r="N114" s="231"/>
      <c r="O114" s="231"/>
      <c r="P114" s="231"/>
      <c r="Q114" s="228">
        <f t="shared" si="2"/>
        <v>2</v>
      </c>
      <c r="R114" s="204" t="s">
        <v>375</v>
      </c>
      <c r="S114" s="204"/>
      <c r="T114" s="204"/>
      <c r="U114" s="237"/>
      <c r="V114" s="230" t="s">
        <v>359</v>
      </c>
      <c r="W114" s="247"/>
      <c r="X114" s="216"/>
      <c r="Y114" s="216"/>
      <c r="Z114" s="216"/>
      <c r="AA114" s="216"/>
      <c r="AB114" s="216"/>
      <c r="AC114" s="216"/>
      <c r="AD114" s="216"/>
      <c r="AE114" s="216"/>
      <c r="AF114" s="214"/>
      <c r="AG114" s="214"/>
      <c r="AH114" s="214"/>
      <c r="AI114" s="214"/>
      <c r="AJ114" s="214"/>
      <c r="AK114" s="214"/>
      <c r="AL114" s="214"/>
      <c r="AM114" s="214"/>
      <c r="AN114" s="214"/>
      <c r="AO114" s="214"/>
      <c r="AP114" s="214"/>
      <c r="AQ114" s="214"/>
      <c r="AR114" s="214"/>
      <c r="AS114" s="214"/>
      <c r="AT114" s="214"/>
      <c r="AU114" s="214"/>
      <c r="AV114" s="214"/>
      <c r="AW114" s="214"/>
      <c r="AX114" s="214"/>
      <c r="AY114" s="214"/>
      <c r="AZ114" s="214"/>
      <c r="BA114" s="214"/>
      <c r="BB114" s="214"/>
      <c r="BC114" s="214"/>
      <c r="BD114" s="214"/>
      <c r="BE114" s="214"/>
      <c r="BF114" s="214"/>
      <c r="BG114" s="214"/>
      <c r="BH114" s="214"/>
      <c r="BI114" s="214"/>
      <c r="BJ114" s="214"/>
      <c r="BK114" s="214"/>
      <c r="BL114" s="214"/>
      <c r="BM114" s="214"/>
      <c r="BN114" s="214"/>
    </row>
    <row r="115" spans="1:66" s="13" customFormat="1" ht="114.75" customHeight="1" x14ac:dyDescent="0.2">
      <c r="A115" s="204" t="s">
        <v>317</v>
      </c>
      <c r="B115" s="204" t="s">
        <v>380</v>
      </c>
      <c r="C115" s="204" t="s">
        <v>381</v>
      </c>
      <c r="D115" s="236" t="s">
        <v>382</v>
      </c>
      <c r="E115" s="236"/>
      <c r="F115" s="236">
        <v>1</v>
      </c>
      <c r="G115" s="236"/>
      <c r="H115" s="236"/>
      <c r="I115" s="236"/>
      <c r="J115" s="236"/>
      <c r="K115" s="236"/>
      <c r="L115" s="236"/>
      <c r="M115" s="235"/>
      <c r="N115" s="235"/>
      <c r="O115" s="235"/>
      <c r="P115" s="235"/>
      <c r="Q115" s="228">
        <f t="shared" si="2"/>
        <v>1</v>
      </c>
      <c r="R115" s="204"/>
      <c r="S115" s="204"/>
      <c r="T115" s="204" t="s">
        <v>383</v>
      </c>
      <c r="U115" s="204"/>
      <c r="V115" s="230" t="s">
        <v>1185</v>
      </c>
      <c r="W115" s="247"/>
      <c r="X115" s="216"/>
      <c r="Y115" s="216"/>
      <c r="Z115" s="216"/>
      <c r="AA115" s="216"/>
      <c r="AB115" s="216"/>
      <c r="AC115" s="216"/>
      <c r="AD115" s="216"/>
      <c r="AE115" s="216"/>
      <c r="AF115" s="214"/>
      <c r="AG115" s="214"/>
      <c r="AH115" s="214"/>
      <c r="AI115" s="214"/>
      <c r="AJ115" s="214"/>
      <c r="AK115" s="214"/>
      <c r="AL115" s="214"/>
      <c r="AM115" s="214"/>
      <c r="AN115" s="214"/>
      <c r="AO115" s="214"/>
      <c r="AP115" s="214"/>
      <c r="AQ115" s="214"/>
      <c r="AR115" s="214"/>
      <c r="AS115" s="214"/>
      <c r="AT115" s="214"/>
      <c r="AU115" s="214"/>
      <c r="AV115" s="214"/>
      <c r="AW115" s="214"/>
      <c r="AX115" s="214"/>
      <c r="AY115" s="214"/>
      <c r="AZ115" s="214"/>
      <c r="BA115" s="214"/>
      <c r="BB115" s="214"/>
      <c r="BC115" s="214"/>
      <c r="BD115" s="214"/>
      <c r="BE115" s="214"/>
      <c r="BF115" s="214"/>
      <c r="BG115" s="214"/>
      <c r="BH115" s="214"/>
      <c r="BI115" s="214"/>
      <c r="BJ115" s="214"/>
      <c r="BK115" s="214"/>
      <c r="BL115" s="214"/>
      <c r="BM115" s="214"/>
      <c r="BN115" s="214"/>
    </row>
    <row r="116" spans="1:66" s="13" customFormat="1" ht="229.5" customHeight="1" x14ac:dyDescent="0.2">
      <c r="A116" s="204" t="s">
        <v>317</v>
      </c>
      <c r="B116" s="204" t="s">
        <v>380</v>
      </c>
      <c r="C116" s="204" t="s">
        <v>384</v>
      </c>
      <c r="D116" s="236" t="s">
        <v>385</v>
      </c>
      <c r="E116" s="236"/>
      <c r="F116" s="236"/>
      <c r="G116" s="236">
        <v>1</v>
      </c>
      <c r="H116" s="236"/>
      <c r="I116" s="236"/>
      <c r="J116" s="236"/>
      <c r="K116" s="236"/>
      <c r="L116" s="236"/>
      <c r="M116" s="235"/>
      <c r="N116" s="235"/>
      <c r="O116" s="235"/>
      <c r="P116" s="235"/>
      <c r="Q116" s="228">
        <f t="shared" si="2"/>
        <v>1</v>
      </c>
      <c r="R116" s="204" t="s">
        <v>135</v>
      </c>
      <c r="S116" s="204"/>
      <c r="T116" s="204"/>
      <c r="U116" s="204"/>
      <c r="V116" s="230" t="s">
        <v>1185</v>
      </c>
      <c r="W116" s="247"/>
      <c r="X116" s="216"/>
      <c r="Y116" s="216"/>
      <c r="Z116" s="216"/>
      <c r="AA116" s="216"/>
      <c r="AB116" s="216"/>
      <c r="AC116" s="216"/>
      <c r="AD116" s="216"/>
      <c r="AE116" s="216"/>
      <c r="AF116" s="214"/>
      <c r="AG116" s="214"/>
      <c r="AH116" s="214"/>
      <c r="AI116" s="214"/>
      <c r="AJ116" s="214"/>
      <c r="AK116" s="214"/>
      <c r="AL116" s="214"/>
      <c r="AM116" s="214"/>
      <c r="AN116" s="214"/>
      <c r="AO116" s="214"/>
      <c r="AP116" s="214"/>
      <c r="AQ116" s="214"/>
      <c r="AR116" s="214"/>
      <c r="AS116" s="214"/>
      <c r="AT116" s="214"/>
      <c r="AU116" s="214"/>
      <c r="AV116" s="214"/>
      <c r="AW116" s="214"/>
      <c r="AX116" s="214"/>
      <c r="AY116" s="214"/>
      <c r="AZ116" s="214"/>
      <c r="BA116" s="214"/>
      <c r="BB116" s="214"/>
      <c r="BC116" s="214"/>
      <c r="BD116" s="214"/>
      <c r="BE116" s="214"/>
      <c r="BF116" s="214"/>
      <c r="BG116" s="214"/>
      <c r="BH116" s="214"/>
      <c r="BI116" s="214"/>
      <c r="BJ116" s="214"/>
      <c r="BK116" s="214"/>
      <c r="BL116" s="214"/>
      <c r="BM116" s="214"/>
      <c r="BN116" s="214"/>
    </row>
    <row r="117" spans="1:66" s="13" customFormat="1" ht="204" customHeight="1" x14ac:dyDescent="0.2">
      <c r="A117" s="204" t="s">
        <v>317</v>
      </c>
      <c r="B117" s="204" t="s">
        <v>380</v>
      </c>
      <c r="C117" s="204" t="s">
        <v>386</v>
      </c>
      <c r="D117" s="236" t="s">
        <v>387</v>
      </c>
      <c r="E117" s="236"/>
      <c r="F117" s="236"/>
      <c r="G117" s="236"/>
      <c r="H117" s="236"/>
      <c r="I117" s="236"/>
      <c r="J117" s="236"/>
      <c r="K117" s="236"/>
      <c r="L117" s="236">
        <v>1</v>
      </c>
      <c r="M117" s="235"/>
      <c r="N117" s="235"/>
      <c r="O117" s="235"/>
      <c r="P117" s="235"/>
      <c r="Q117" s="228">
        <f t="shared" si="2"/>
        <v>1</v>
      </c>
      <c r="R117" s="204" t="s">
        <v>112</v>
      </c>
      <c r="S117" s="204"/>
      <c r="T117" s="204"/>
      <c r="U117" s="204"/>
      <c r="V117" s="230" t="s">
        <v>1185</v>
      </c>
      <c r="W117" s="247"/>
      <c r="X117" s="216"/>
      <c r="Y117" s="216"/>
      <c r="Z117" s="216"/>
      <c r="AA117" s="216"/>
      <c r="AB117" s="216"/>
      <c r="AC117" s="216"/>
      <c r="AD117" s="216"/>
      <c r="AE117" s="216"/>
      <c r="AF117" s="214"/>
      <c r="AG117" s="214"/>
      <c r="AH117" s="214"/>
      <c r="AI117" s="214"/>
      <c r="AJ117" s="214"/>
      <c r="AK117" s="214"/>
      <c r="AL117" s="214"/>
      <c r="AM117" s="214"/>
      <c r="AN117" s="214"/>
      <c r="AO117" s="214"/>
      <c r="AP117" s="214"/>
      <c r="AQ117" s="214"/>
      <c r="AR117" s="214"/>
      <c r="AS117" s="214"/>
      <c r="AT117" s="214"/>
      <c r="AU117" s="214"/>
      <c r="AV117" s="214"/>
      <c r="AW117" s="214"/>
      <c r="AX117" s="214"/>
      <c r="AY117" s="214"/>
      <c r="AZ117" s="214"/>
      <c r="BA117" s="214"/>
      <c r="BB117" s="214"/>
      <c r="BC117" s="214"/>
      <c r="BD117" s="214"/>
      <c r="BE117" s="214"/>
      <c r="BF117" s="214"/>
      <c r="BG117" s="214"/>
      <c r="BH117" s="214"/>
      <c r="BI117" s="214"/>
      <c r="BJ117" s="214"/>
      <c r="BK117" s="214"/>
      <c r="BL117" s="214"/>
      <c r="BM117" s="214"/>
      <c r="BN117" s="214"/>
    </row>
    <row r="118" spans="1:66" s="13" customFormat="1" ht="126" customHeight="1" x14ac:dyDescent="0.2">
      <c r="A118" s="204" t="s">
        <v>317</v>
      </c>
      <c r="B118" s="204" t="s">
        <v>380</v>
      </c>
      <c r="C118" s="204" t="s">
        <v>388</v>
      </c>
      <c r="D118" s="236" t="s">
        <v>389</v>
      </c>
      <c r="E118" s="236"/>
      <c r="F118" s="236"/>
      <c r="G118" s="236">
        <v>1</v>
      </c>
      <c r="H118" s="236"/>
      <c r="I118" s="236"/>
      <c r="J118" s="236">
        <v>1</v>
      </c>
      <c r="K118" s="236"/>
      <c r="L118" s="236"/>
      <c r="M118" s="235">
        <v>1</v>
      </c>
      <c r="N118" s="235"/>
      <c r="O118" s="235"/>
      <c r="P118" s="235">
        <v>1</v>
      </c>
      <c r="Q118" s="228">
        <f t="shared" si="2"/>
        <v>4</v>
      </c>
      <c r="R118" s="204" t="s">
        <v>390</v>
      </c>
      <c r="S118" s="204"/>
      <c r="T118" s="204"/>
      <c r="U118" s="264"/>
      <c r="V118" s="230" t="s">
        <v>1177</v>
      </c>
      <c r="W118" s="247"/>
      <c r="X118" s="216"/>
      <c r="Y118" s="216"/>
      <c r="Z118" s="216"/>
      <c r="AA118" s="216"/>
      <c r="AB118" s="216"/>
      <c r="AC118" s="216"/>
      <c r="AD118" s="216"/>
      <c r="AE118" s="216"/>
      <c r="AF118" s="214"/>
      <c r="AG118" s="214"/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  <c r="BI118" s="214"/>
      <c r="BJ118" s="214"/>
      <c r="BK118" s="214"/>
      <c r="BL118" s="214"/>
      <c r="BM118" s="214"/>
      <c r="BN118" s="214"/>
    </row>
    <row r="119" spans="1:66" s="13" customFormat="1" ht="89.25" customHeight="1" x14ac:dyDescent="0.2">
      <c r="A119" s="204" t="s">
        <v>317</v>
      </c>
      <c r="B119" s="204" t="s">
        <v>380</v>
      </c>
      <c r="C119" s="204" t="s">
        <v>391</v>
      </c>
      <c r="D119" s="236" t="s">
        <v>392</v>
      </c>
      <c r="E119" s="236"/>
      <c r="F119" s="236"/>
      <c r="G119" s="236"/>
      <c r="H119" s="236"/>
      <c r="I119" s="236"/>
      <c r="J119" s="236"/>
      <c r="K119" s="236"/>
      <c r="L119" s="236"/>
      <c r="M119" s="235">
        <v>1</v>
      </c>
      <c r="N119" s="235"/>
      <c r="O119" s="235"/>
      <c r="P119" s="235"/>
      <c r="Q119" s="228">
        <f t="shared" si="2"/>
        <v>1</v>
      </c>
      <c r="R119" s="204" t="s">
        <v>393</v>
      </c>
      <c r="S119" s="204"/>
      <c r="T119" s="204"/>
      <c r="U119" s="265"/>
      <c r="V119" s="230" t="s">
        <v>1177</v>
      </c>
      <c r="W119" s="247"/>
      <c r="X119" s="216"/>
      <c r="Y119" s="216"/>
      <c r="Z119" s="216"/>
      <c r="AA119" s="216"/>
      <c r="AB119" s="216"/>
      <c r="AC119" s="216"/>
      <c r="AD119" s="216"/>
      <c r="AE119" s="216"/>
      <c r="AF119" s="214"/>
      <c r="AG119" s="214"/>
      <c r="AH119" s="214"/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  <c r="BI119" s="214"/>
      <c r="BJ119" s="214"/>
      <c r="BK119" s="214"/>
      <c r="BL119" s="214"/>
      <c r="BM119" s="214"/>
      <c r="BN119" s="214"/>
    </row>
    <row r="120" spans="1:66" s="13" customFormat="1" ht="89.25" customHeight="1" x14ac:dyDescent="0.2">
      <c r="A120" s="204" t="s">
        <v>317</v>
      </c>
      <c r="B120" s="204" t="s">
        <v>380</v>
      </c>
      <c r="C120" s="204" t="s">
        <v>394</v>
      </c>
      <c r="D120" s="236" t="s">
        <v>395</v>
      </c>
      <c r="E120" s="236"/>
      <c r="F120" s="236"/>
      <c r="G120" s="236">
        <v>1</v>
      </c>
      <c r="H120" s="236"/>
      <c r="I120" s="236"/>
      <c r="J120" s="236">
        <v>1</v>
      </c>
      <c r="K120" s="236"/>
      <c r="L120" s="236"/>
      <c r="M120" s="235">
        <v>1</v>
      </c>
      <c r="N120" s="235"/>
      <c r="O120" s="235"/>
      <c r="P120" s="235">
        <v>1</v>
      </c>
      <c r="Q120" s="228">
        <f t="shared" si="2"/>
        <v>4</v>
      </c>
      <c r="R120" s="204" t="s">
        <v>396</v>
      </c>
      <c r="S120" s="204"/>
      <c r="T120" s="204"/>
      <c r="U120" s="266"/>
      <c r="V120" s="230" t="s">
        <v>1177</v>
      </c>
      <c r="W120" s="247"/>
      <c r="X120" s="216"/>
      <c r="Y120" s="216"/>
      <c r="Z120" s="216"/>
      <c r="AA120" s="216"/>
      <c r="AB120" s="216"/>
      <c r="AC120" s="216"/>
      <c r="AD120" s="216"/>
      <c r="AE120" s="216"/>
      <c r="AF120" s="214"/>
      <c r="AG120" s="214"/>
      <c r="AH120" s="214"/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  <c r="BI120" s="214"/>
      <c r="BJ120" s="214"/>
      <c r="BK120" s="214"/>
      <c r="BL120" s="214"/>
      <c r="BM120" s="214"/>
      <c r="BN120" s="214"/>
    </row>
    <row r="121" spans="1:66" s="13" customFormat="1" ht="143.25" customHeight="1" x14ac:dyDescent="0.2">
      <c r="A121" s="204" t="s">
        <v>317</v>
      </c>
      <c r="B121" s="204" t="s">
        <v>380</v>
      </c>
      <c r="C121" s="204" t="s">
        <v>397</v>
      </c>
      <c r="D121" s="236" t="s">
        <v>398</v>
      </c>
      <c r="E121" s="236">
        <v>1</v>
      </c>
      <c r="F121" s="236"/>
      <c r="G121" s="236"/>
      <c r="H121" s="236"/>
      <c r="I121" s="236"/>
      <c r="J121" s="236"/>
      <c r="K121" s="236">
        <v>1</v>
      </c>
      <c r="L121" s="236"/>
      <c r="M121" s="235"/>
      <c r="N121" s="235"/>
      <c r="O121" s="235"/>
      <c r="P121" s="235"/>
      <c r="Q121" s="228">
        <f t="shared" si="2"/>
        <v>2</v>
      </c>
      <c r="R121" s="204" t="s">
        <v>399</v>
      </c>
      <c r="S121" s="204"/>
      <c r="T121" s="204"/>
      <c r="U121" s="267"/>
      <c r="V121" s="230" t="s">
        <v>1177</v>
      </c>
      <c r="W121" s="247"/>
      <c r="X121" s="216"/>
      <c r="Y121" s="216"/>
      <c r="Z121" s="216"/>
      <c r="AA121" s="216"/>
      <c r="AB121" s="216"/>
      <c r="AC121" s="216"/>
      <c r="AD121" s="216"/>
      <c r="AE121" s="216"/>
      <c r="AF121" s="214"/>
      <c r="AG121" s="214"/>
      <c r="AH121" s="214"/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4"/>
      <c r="BF121" s="214"/>
      <c r="BG121" s="214"/>
      <c r="BH121" s="214"/>
      <c r="BI121" s="214"/>
      <c r="BJ121" s="214"/>
      <c r="BK121" s="214"/>
      <c r="BL121" s="214"/>
      <c r="BM121" s="214"/>
      <c r="BN121" s="214"/>
    </row>
    <row r="122" spans="1:66" s="13" customFormat="1" ht="89.25" customHeight="1" x14ac:dyDescent="0.2">
      <c r="A122" s="204" t="s">
        <v>317</v>
      </c>
      <c r="B122" s="204" t="s">
        <v>380</v>
      </c>
      <c r="C122" s="204" t="s">
        <v>400</v>
      </c>
      <c r="D122" s="236" t="s">
        <v>401</v>
      </c>
      <c r="E122" s="236"/>
      <c r="F122" s="236">
        <v>1</v>
      </c>
      <c r="G122" s="236"/>
      <c r="H122" s="236"/>
      <c r="I122" s="236"/>
      <c r="J122" s="236"/>
      <c r="K122" s="236"/>
      <c r="L122" s="236">
        <v>1</v>
      </c>
      <c r="M122" s="235"/>
      <c r="N122" s="235"/>
      <c r="O122" s="235"/>
      <c r="P122" s="235"/>
      <c r="Q122" s="228">
        <f t="shared" si="2"/>
        <v>2</v>
      </c>
      <c r="R122" s="204" t="s">
        <v>399</v>
      </c>
      <c r="S122" s="204"/>
      <c r="T122" s="204"/>
      <c r="U122" s="267"/>
      <c r="V122" s="230" t="s">
        <v>1186</v>
      </c>
      <c r="W122" s="247"/>
      <c r="X122" s="216"/>
      <c r="Y122" s="216"/>
      <c r="Z122" s="216"/>
      <c r="AA122" s="216"/>
      <c r="AB122" s="216"/>
      <c r="AC122" s="216"/>
      <c r="AD122" s="216"/>
      <c r="AE122" s="216"/>
      <c r="AF122" s="214"/>
      <c r="AG122" s="214"/>
      <c r="AH122" s="214"/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  <c r="BI122" s="214"/>
      <c r="BJ122" s="214"/>
      <c r="BK122" s="214"/>
      <c r="BL122" s="214"/>
      <c r="BM122" s="214"/>
      <c r="BN122" s="214"/>
    </row>
    <row r="123" spans="1:66" s="13" customFormat="1" ht="140.25" customHeight="1" x14ac:dyDescent="0.2">
      <c r="A123" s="204" t="s">
        <v>402</v>
      </c>
      <c r="B123" s="203" t="s">
        <v>403</v>
      </c>
      <c r="C123" s="203" t="s">
        <v>404</v>
      </c>
      <c r="D123" s="203" t="s">
        <v>405</v>
      </c>
      <c r="E123" s="231">
        <v>1</v>
      </c>
      <c r="F123" s="231">
        <v>1</v>
      </c>
      <c r="G123" s="231">
        <v>1</v>
      </c>
      <c r="H123" s="231">
        <v>1</v>
      </c>
      <c r="I123" s="231">
        <v>1</v>
      </c>
      <c r="J123" s="231">
        <v>1</v>
      </c>
      <c r="K123" s="231">
        <v>1</v>
      </c>
      <c r="L123" s="231">
        <v>1</v>
      </c>
      <c r="M123" s="231">
        <v>1</v>
      </c>
      <c r="N123" s="231">
        <v>1</v>
      </c>
      <c r="O123" s="231">
        <v>1</v>
      </c>
      <c r="P123" s="231">
        <v>1</v>
      </c>
      <c r="Q123" s="228">
        <f t="shared" si="2"/>
        <v>12</v>
      </c>
      <c r="R123" s="204" t="s">
        <v>102</v>
      </c>
      <c r="S123" s="204"/>
      <c r="T123" s="204"/>
      <c r="U123" s="229"/>
      <c r="V123" s="232" t="s">
        <v>406</v>
      </c>
      <c r="W123" s="247"/>
      <c r="X123" s="216"/>
      <c r="Y123" s="216"/>
      <c r="Z123" s="216"/>
      <c r="AA123" s="216"/>
      <c r="AB123" s="216"/>
      <c r="AC123" s="216"/>
      <c r="AD123" s="216"/>
      <c r="AE123" s="216"/>
      <c r="AF123" s="214"/>
      <c r="AG123" s="214"/>
      <c r="AH123" s="214"/>
      <c r="AI123" s="214"/>
      <c r="AJ123" s="214"/>
      <c r="AK123" s="214"/>
      <c r="AL123" s="214"/>
      <c r="AM123" s="214"/>
      <c r="AN123" s="214"/>
      <c r="AO123" s="214"/>
      <c r="AP123" s="214"/>
      <c r="AQ123" s="214"/>
      <c r="AR123" s="214"/>
      <c r="AS123" s="214"/>
      <c r="AT123" s="214"/>
      <c r="AU123" s="214"/>
      <c r="AV123" s="214"/>
      <c r="AW123" s="214"/>
      <c r="AX123" s="214"/>
      <c r="AY123" s="214"/>
      <c r="AZ123" s="214"/>
      <c r="BA123" s="214"/>
      <c r="BB123" s="214"/>
      <c r="BC123" s="214"/>
      <c r="BD123" s="214"/>
      <c r="BE123" s="214"/>
      <c r="BF123" s="214"/>
      <c r="BG123" s="214"/>
      <c r="BH123" s="214"/>
      <c r="BI123" s="214"/>
      <c r="BJ123" s="214"/>
      <c r="BK123" s="214"/>
      <c r="BL123" s="214"/>
      <c r="BM123" s="214"/>
      <c r="BN123" s="214"/>
    </row>
    <row r="124" spans="1:66" s="13" customFormat="1" ht="140.25" customHeight="1" x14ac:dyDescent="0.2">
      <c r="A124" s="204" t="s">
        <v>402</v>
      </c>
      <c r="B124" s="203" t="s">
        <v>403</v>
      </c>
      <c r="C124" s="203" t="s">
        <v>407</v>
      </c>
      <c r="D124" s="204" t="s">
        <v>408</v>
      </c>
      <c r="E124" s="227"/>
      <c r="F124" s="227">
        <v>1</v>
      </c>
      <c r="G124" s="227"/>
      <c r="H124" s="227"/>
      <c r="I124" s="227"/>
      <c r="J124" s="227"/>
      <c r="K124" s="227"/>
      <c r="L124" s="227">
        <v>1</v>
      </c>
      <c r="M124" s="227"/>
      <c r="N124" s="227"/>
      <c r="O124" s="227"/>
      <c r="P124" s="227"/>
      <c r="Q124" s="228">
        <f t="shared" si="2"/>
        <v>2</v>
      </c>
      <c r="R124" s="204" t="s">
        <v>102</v>
      </c>
      <c r="S124" s="204"/>
      <c r="T124" s="204"/>
      <c r="U124" s="229"/>
      <c r="V124" s="232" t="s">
        <v>406</v>
      </c>
      <c r="W124" s="247"/>
      <c r="X124" s="216"/>
      <c r="Y124" s="216"/>
      <c r="Z124" s="216"/>
      <c r="AA124" s="216"/>
      <c r="AB124" s="216"/>
      <c r="AC124" s="216"/>
      <c r="AD124" s="216"/>
      <c r="AE124" s="216"/>
      <c r="AF124" s="214"/>
      <c r="AG124" s="214"/>
      <c r="AH124" s="214"/>
      <c r="AI124" s="214"/>
      <c r="AJ124" s="214"/>
      <c r="AK124" s="214"/>
      <c r="AL124" s="214"/>
      <c r="AM124" s="214"/>
      <c r="AN124" s="214"/>
      <c r="AO124" s="214"/>
      <c r="AP124" s="214"/>
      <c r="AQ124" s="214"/>
      <c r="AR124" s="214"/>
      <c r="AS124" s="214"/>
      <c r="AT124" s="214"/>
      <c r="AU124" s="214"/>
      <c r="AV124" s="214"/>
      <c r="AW124" s="214"/>
      <c r="AX124" s="214"/>
      <c r="AY124" s="214"/>
      <c r="AZ124" s="214"/>
      <c r="BA124" s="214"/>
      <c r="BB124" s="214"/>
      <c r="BC124" s="214"/>
      <c r="BD124" s="214"/>
      <c r="BE124" s="214"/>
      <c r="BF124" s="214"/>
      <c r="BG124" s="214"/>
      <c r="BH124" s="214"/>
      <c r="BI124" s="214"/>
      <c r="BJ124" s="214"/>
      <c r="BK124" s="214"/>
      <c r="BL124" s="214"/>
      <c r="BM124" s="214"/>
      <c r="BN124" s="214"/>
    </row>
    <row r="125" spans="1:66" s="13" customFormat="1" ht="140.25" customHeight="1" x14ac:dyDescent="0.2">
      <c r="A125" s="204" t="s">
        <v>402</v>
      </c>
      <c r="B125" s="203" t="s">
        <v>403</v>
      </c>
      <c r="C125" s="203" t="s">
        <v>409</v>
      </c>
      <c r="D125" s="203" t="s">
        <v>410</v>
      </c>
      <c r="E125" s="231"/>
      <c r="F125" s="231"/>
      <c r="G125" s="231"/>
      <c r="H125" s="231"/>
      <c r="I125" s="231"/>
      <c r="J125" s="231">
        <v>1</v>
      </c>
      <c r="K125" s="231"/>
      <c r="L125" s="231"/>
      <c r="M125" s="231"/>
      <c r="N125" s="231"/>
      <c r="O125" s="231"/>
      <c r="P125" s="231"/>
      <c r="Q125" s="228">
        <f t="shared" si="2"/>
        <v>1</v>
      </c>
      <c r="R125" s="204" t="s">
        <v>118</v>
      </c>
      <c r="S125" s="204" t="s">
        <v>165</v>
      </c>
      <c r="T125" s="204"/>
      <c r="U125" s="203"/>
      <c r="V125" s="232" t="s">
        <v>406</v>
      </c>
      <c r="W125" s="247"/>
      <c r="X125" s="216"/>
      <c r="Y125" s="216"/>
      <c r="Z125" s="216"/>
      <c r="AA125" s="216"/>
      <c r="AB125" s="216"/>
      <c r="AC125" s="216"/>
      <c r="AD125" s="216"/>
      <c r="AE125" s="216"/>
      <c r="AF125" s="214"/>
      <c r="AG125" s="214"/>
      <c r="AH125" s="214"/>
      <c r="AI125" s="214"/>
      <c r="AJ125" s="214"/>
      <c r="AK125" s="214"/>
      <c r="AL125" s="214"/>
      <c r="AM125" s="214"/>
      <c r="AN125" s="214"/>
      <c r="AO125" s="214"/>
      <c r="AP125" s="214"/>
      <c r="AQ125" s="214"/>
      <c r="AR125" s="214"/>
      <c r="AS125" s="214"/>
      <c r="AT125" s="214"/>
      <c r="AU125" s="214"/>
      <c r="AV125" s="214"/>
      <c r="AW125" s="214"/>
      <c r="AX125" s="214"/>
      <c r="AY125" s="214"/>
      <c r="AZ125" s="214"/>
      <c r="BA125" s="214"/>
      <c r="BB125" s="214"/>
      <c r="BC125" s="214"/>
      <c r="BD125" s="214"/>
      <c r="BE125" s="214"/>
      <c r="BF125" s="214"/>
      <c r="BG125" s="214"/>
      <c r="BH125" s="214"/>
      <c r="BI125" s="214"/>
      <c r="BJ125" s="214"/>
      <c r="BK125" s="214"/>
      <c r="BL125" s="214"/>
      <c r="BM125" s="214"/>
      <c r="BN125" s="214"/>
    </row>
    <row r="126" spans="1:66" s="13" customFormat="1" ht="178.5" customHeight="1" x14ac:dyDescent="0.2">
      <c r="A126" s="204" t="s">
        <v>402</v>
      </c>
      <c r="B126" s="203" t="s">
        <v>403</v>
      </c>
      <c r="C126" s="203" t="s">
        <v>411</v>
      </c>
      <c r="D126" s="204" t="s">
        <v>412</v>
      </c>
      <c r="E126" s="227"/>
      <c r="F126" s="227"/>
      <c r="G126" s="227"/>
      <c r="H126" s="227"/>
      <c r="I126" s="227"/>
      <c r="J126" s="227"/>
      <c r="K126" s="227"/>
      <c r="L126" s="227">
        <v>1</v>
      </c>
      <c r="M126" s="227"/>
      <c r="N126" s="227"/>
      <c r="O126" s="227"/>
      <c r="P126" s="227"/>
      <c r="Q126" s="228">
        <f t="shared" si="2"/>
        <v>1</v>
      </c>
      <c r="R126" s="204" t="s">
        <v>118</v>
      </c>
      <c r="S126" s="204" t="s">
        <v>165</v>
      </c>
      <c r="T126" s="204"/>
      <c r="U126" s="204"/>
      <c r="V126" s="232" t="s">
        <v>406</v>
      </c>
      <c r="W126" s="247"/>
      <c r="X126" s="216"/>
      <c r="Y126" s="216"/>
      <c r="Z126" s="216"/>
      <c r="AA126" s="216"/>
      <c r="AB126" s="216"/>
      <c r="AC126" s="216"/>
      <c r="AD126" s="216"/>
      <c r="AE126" s="216"/>
      <c r="AF126" s="214"/>
      <c r="AG126" s="214"/>
      <c r="AH126" s="214"/>
      <c r="AI126" s="214"/>
      <c r="AJ126" s="214"/>
      <c r="AK126" s="214"/>
      <c r="AL126" s="214"/>
      <c r="AM126" s="214"/>
      <c r="AN126" s="214"/>
      <c r="AO126" s="214"/>
      <c r="AP126" s="214"/>
      <c r="AQ126" s="214"/>
      <c r="AR126" s="214"/>
      <c r="AS126" s="214"/>
      <c r="AT126" s="214"/>
      <c r="AU126" s="214"/>
      <c r="AV126" s="214"/>
      <c r="AW126" s="214"/>
      <c r="AX126" s="214"/>
      <c r="AY126" s="214"/>
      <c r="AZ126" s="214"/>
      <c r="BA126" s="214"/>
      <c r="BB126" s="214"/>
      <c r="BC126" s="214"/>
      <c r="BD126" s="214"/>
      <c r="BE126" s="214"/>
      <c r="BF126" s="214"/>
      <c r="BG126" s="214"/>
      <c r="BH126" s="214"/>
      <c r="BI126" s="214"/>
      <c r="BJ126" s="214"/>
      <c r="BK126" s="214"/>
      <c r="BL126" s="214"/>
      <c r="BM126" s="214"/>
      <c r="BN126" s="214"/>
    </row>
    <row r="127" spans="1:66" s="13" customFormat="1" ht="204" customHeight="1" x14ac:dyDescent="0.2">
      <c r="A127" s="204" t="s">
        <v>402</v>
      </c>
      <c r="B127" s="203" t="s">
        <v>403</v>
      </c>
      <c r="C127" s="203" t="s">
        <v>413</v>
      </c>
      <c r="D127" s="203" t="s">
        <v>414</v>
      </c>
      <c r="E127" s="231"/>
      <c r="F127" s="231"/>
      <c r="G127" s="231"/>
      <c r="H127" s="231"/>
      <c r="I127" s="231"/>
      <c r="J127" s="231"/>
      <c r="K127" s="231"/>
      <c r="L127" s="231"/>
      <c r="M127" s="231"/>
      <c r="N127" s="231"/>
      <c r="O127" s="231"/>
      <c r="P127" s="231">
        <v>1</v>
      </c>
      <c r="Q127" s="228">
        <f t="shared" si="2"/>
        <v>1</v>
      </c>
      <c r="R127" s="204" t="s">
        <v>118</v>
      </c>
      <c r="S127" s="204" t="s">
        <v>165</v>
      </c>
      <c r="T127" s="204"/>
      <c r="U127" s="203"/>
      <c r="V127" s="232" t="s">
        <v>406</v>
      </c>
      <c r="W127" s="247"/>
      <c r="X127" s="216"/>
      <c r="Y127" s="216"/>
      <c r="Z127" s="216"/>
      <c r="AA127" s="216"/>
      <c r="AB127" s="216"/>
      <c r="AC127" s="216"/>
      <c r="AD127" s="216"/>
      <c r="AE127" s="216"/>
      <c r="AF127" s="214"/>
      <c r="AG127" s="214"/>
      <c r="AH127" s="214"/>
      <c r="AI127" s="214"/>
      <c r="AJ127" s="214"/>
      <c r="AK127" s="214"/>
      <c r="AL127" s="214"/>
      <c r="AM127" s="214"/>
      <c r="AN127" s="214"/>
      <c r="AO127" s="214"/>
      <c r="AP127" s="214"/>
      <c r="AQ127" s="214"/>
      <c r="AR127" s="214"/>
      <c r="AS127" s="214"/>
      <c r="AT127" s="214"/>
      <c r="AU127" s="214"/>
      <c r="AV127" s="214"/>
      <c r="AW127" s="214"/>
      <c r="AX127" s="214"/>
      <c r="AY127" s="214"/>
      <c r="AZ127" s="214"/>
      <c r="BA127" s="214"/>
      <c r="BB127" s="214"/>
      <c r="BC127" s="214"/>
      <c r="BD127" s="214"/>
      <c r="BE127" s="214"/>
      <c r="BF127" s="214"/>
      <c r="BG127" s="214"/>
      <c r="BH127" s="214"/>
      <c r="BI127" s="214"/>
      <c r="BJ127" s="214"/>
      <c r="BK127" s="214"/>
      <c r="BL127" s="214"/>
      <c r="BM127" s="214"/>
      <c r="BN127" s="214"/>
    </row>
    <row r="128" spans="1:66" s="13" customFormat="1" ht="140.25" customHeight="1" x14ac:dyDescent="0.2">
      <c r="A128" s="204" t="s">
        <v>402</v>
      </c>
      <c r="B128" s="203" t="s">
        <v>403</v>
      </c>
      <c r="C128" s="203" t="s">
        <v>415</v>
      </c>
      <c r="D128" s="204" t="s">
        <v>416</v>
      </c>
      <c r="E128" s="227"/>
      <c r="F128" s="227"/>
      <c r="G128" s="227"/>
      <c r="H128" s="227"/>
      <c r="I128" s="227"/>
      <c r="J128" s="227"/>
      <c r="K128" s="227"/>
      <c r="L128" s="227"/>
      <c r="M128" s="227">
        <v>1</v>
      </c>
      <c r="N128" s="227"/>
      <c r="O128" s="227"/>
      <c r="P128" s="227"/>
      <c r="Q128" s="228">
        <f t="shared" si="2"/>
        <v>1</v>
      </c>
      <c r="R128" s="204" t="s">
        <v>118</v>
      </c>
      <c r="S128" s="204" t="s">
        <v>165</v>
      </c>
      <c r="T128" s="204"/>
      <c r="U128" s="204"/>
      <c r="V128" s="232" t="s">
        <v>406</v>
      </c>
      <c r="W128" s="247"/>
      <c r="X128" s="216"/>
      <c r="Y128" s="216"/>
      <c r="Z128" s="216"/>
      <c r="AA128" s="216"/>
      <c r="AB128" s="216"/>
      <c r="AC128" s="216"/>
      <c r="AD128" s="216"/>
      <c r="AE128" s="216"/>
      <c r="AF128" s="214"/>
      <c r="AG128" s="214"/>
      <c r="AH128" s="214"/>
      <c r="AI128" s="214"/>
      <c r="AJ128" s="214"/>
      <c r="AK128" s="214"/>
      <c r="AL128" s="214"/>
      <c r="AM128" s="214"/>
      <c r="AN128" s="214"/>
      <c r="AO128" s="214"/>
      <c r="AP128" s="214"/>
      <c r="AQ128" s="214"/>
      <c r="AR128" s="214"/>
      <c r="AS128" s="214"/>
      <c r="AT128" s="214"/>
      <c r="AU128" s="214"/>
      <c r="AV128" s="214"/>
      <c r="AW128" s="214"/>
      <c r="AX128" s="214"/>
      <c r="AY128" s="214"/>
      <c r="AZ128" s="214"/>
      <c r="BA128" s="214"/>
      <c r="BB128" s="214"/>
      <c r="BC128" s="214"/>
      <c r="BD128" s="214"/>
      <c r="BE128" s="214"/>
      <c r="BF128" s="214"/>
      <c r="BG128" s="214"/>
      <c r="BH128" s="214"/>
      <c r="BI128" s="214"/>
      <c r="BJ128" s="214"/>
      <c r="BK128" s="214"/>
      <c r="BL128" s="214"/>
      <c r="BM128" s="214"/>
      <c r="BN128" s="214"/>
    </row>
    <row r="129" spans="1:66" s="13" customFormat="1" ht="180.75" customHeight="1" x14ac:dyDescent="0.2">
      <c r="A129" s="204" t="s">
        <v>402</v>
      </c>
      <c r="B129" s="203" t="s">
        <v>403</v>
      </c>
      <c r="C129" s="203" t="s">
        <v>417</v>
      </c>
      <c r="D129" s="203" t="s">
        <v>418</v>
      </c>
      <c r="E129" s="231"/>
      <c r="F129" s="231"/>
      <c r="G129" s="231">
        <v>1</v>
      </c>
      <c r="H129" s="231"/>
      <c r="I129" s="231"/>
      <c r="J129" s="231"/>
      <c r="K129" s="231"/>
      <c r="L129" s="231"/>
      <c r="M129" s="231"/>
      <c r="N129" s="231"/>
      <c r="O129" s="231"/>
      <c r="P129" s="231"/>
      <c r="Q129" s="228">
        <f t="shared" si="2"/>
        <v>1</v>
      </c>
      <c r="R129" s="204" t="s">
        <v>419</v>
      </c>
      <c r="S129" s="204"/>
      <c r="T129" s="204"/>
      <c r="U129" s="203"/>
      <c r="V129" s="232" t="s">
        <v>406</v>
      </c>
      <c r="W129" s="247"/>
      <c r="X129" s="216"/>
      <c r="Y129" s="216"/>
      <c r="Z129" s="216"/>
      <c r="AA129" s="216"/>
      <c r="AB129" s="216"/>
      <c r="AC129" s="216"/>
      <c r="AD129" s="216"/>
      <c r="AE129" s="216"/>
      <c r="AF129" s="214"/>
      <c r="AG129" s="214"/>
      <c r="AH129" s="214"/>
      <c r="AI129" s="214"/>
      <c r="AJ129" s="214"/>
      <c r="AK129" s="214"/>
      <c r="AL129" s="214"/>
      <c r="AM129" s="214"/>
      <c r="AN129" s="214"/>
      <c r="AO129" s="214"/>
      <c r="AP129" s="214"/>
      <c r="AQ129" s="214"/>
      <c r="AR129" s="214"/>
      <c r="AS129" s="214"/>
      <c r="AT129" s="214"/>
      <c r="AU129" s="214"/>
      <c r="AV129" s="214"/>
      <c r="AW129" s="214"/>
      <c r="AX129" s="214"/>
      <c r="AY129" s="214"/>
      <c r="AZ129" s="214"/>
      <c r="BA129" s="214"/>
      <c r="BB129" s="214"/>
      <c r="BC129" s="214"/>
      <c r="BD129" s="214"/>
      <c r="BE129" s="214"/>
      <c r="BF129" s="214"/>
      <c r="BG129" s="214"/>
      <c r="BH129" s="214"/>
      <c r="BI129" s="214"/>
      <c r="BJ129" s="214"/>
      <c r="BK129" s="214"/>
      <c r="BL129" s="214"/>
      <c r="BM129" s="214"/>
      <c r="BN129" s="214"/>
    </row>
    <row r="130" spans="1:66" s="13" customFormat="1" ht="140.25" customHeight="1" x14ac:dyDescent="0.2">
      <c r="A130" s="204" t="s">
        <v>402</v>
      </c>
      <c r="B130" s="203" t="s">
        <v>403</v>
      </c>
      <c r="C130" s="203" t="s">
        <v>420</v>
      </c>
      <c r="D130" s="204" t="s">
        <v>421</v>
      </c>
      <c r="E130" s="227"/>
      <c r="F130" s="227"/>
      <c r="G130" s="227"/>
      <c r="H130" s="227">
        <v>1</v>
      </c>
      <c r="I130" s="227"/>
      <c r="J130" s="227"/>
      <c r="K130" s="227"/>
      <c r="L130" s="227"/>
      <c r="M130" s="227"/>
      <c r="N130" s="227"/>
      <c r="O130" s="227"/>
      <c r="P130" s="227"/>
      <c r="Q130" s="228">
        <f t="shared" si="2"/>
        <v>1</v>
      </c>
      <c r="R130" s="204" t="s">
        <v>422</v>
      </c>
      <c r="S130" s="204"/>
      <c r="T130" s="204"/>
      <c r="U130" s="204"/>
      <c r="V130" s="232" t="s">
        <v>406</v>
      </c>
      <c r="W130" s="247"/>
      <c r="X130" s="216"/>
      <c r="Y130" s="216"/>
      <c r="Z130" s="216"/>
      <c r="AA130" s="216"/>
      <c r="AB130" s="216"/>
      <c r="AC130" s="216"/>
      <c r="AD130" s="216"/>
      <c r="AE130" s="216"/>
      <c r="AF130" s="214"/>
      <c r="AG130" s="214"/>
      <c r="AH130" s="214"/>
      <c r="AI130" s="214"/>
      <c r="AJ130" s="214"/>
      <c r="AK130" s="214"/>
      <c r="AL130" s="214"/>
      <c r="AM130" s="214"/>
      <c r="AN130" s="214"/>
      <c r="AO130" s="214"/>
      <c r="AP130" s="214"/>
      <c r="AQ130" s="214"/>
      <c r="AR130" s="214"/>
      <c r="AS130" s="214"/>
      <c r="AT130" s="214"/>
      <c r="AU130" s="214"/>
      <c r="AV130" s="214"/>
      <c r="AW130" s="214"/>
      <c r="AX130" s="214"/>
      <c r="AY130" s="214"/>
      <c r="AZ130" s="214"/>
      <c r="BA130" s="214"/>
      <c r="BB130" s="214"/>
      <c r="BC130" s="214"/>
      <c r="BD130" s="214"/>
      <c r="BE130" s="214"/>
      <c r="BF130" s="214"/>
      <c r="BG130" s="214"/>
      <c r="BH130" s="214"/>
      <c r="BI130" s="214"/>
      <c r="BJ130" s="214"/>
      <c r="BK130" s="214"/>
      <c r="BL130" s="214"/>
      <c r="BM130" s="214"/>
      <c r="BN130" s="214"/>
    </row>
    <row r="131" spans="1:66" s="13" customFormat="1" ht="178.5" customHeight="1" x14ac:dyDescent="0.2">
      <c r="A131" s="204" t="s">
        <v>423</v>
      </c>
      <c r="B131" s="203" t="s">
        <v>424</v>
      </c>
      <c r="C131" s="203" t="s">
        <v>425</v>
      </c>
      <c r="D131" s="204" t="s">
        <v>426</v>
      </c>
      <c r="E131" s="227"/>
      <c r="F131" s="227"/>
      <c r="G131" s="227"/>
      <c r="H131" s="227"/>
      <c r="I131" s="227"/>
      <c r="J131" s="227"/>
      <c r="K131" s="227"/>
      <c r="L131" s="227"/>
      <c r="M131" s="227">
        <v>1</v>
      </c>
      <c r="N131" s="227"/>
      <c r="O131" s="227"/>
      <c r="P131" s="227"/>
      <c r="Q131" s="228">
        <f t="shared" si="2"/>
        <v>1</v>
      </c>
      <c r="R131" s="204"/>
      <c r="S131" s="204"/>
      <c r="T131" s="204" t="s">
        <v>427</v>
      </c>
      <c r="U131" s="204"/>
      <c r="V131" s="232" t="s">
        <v>272</v>
      </c>
      <c r="W131" s="247"/>
      <c r="X131" s="216"/>
      <c r="Y131" s="216"/>
      <c r="Z131" s="216"/>
      <c r="AA131" s="216"/>
      <c r="AB131" s="216"/>
      <c r="AC131" s="216"/>
      <c r="AD131" s="216"/>
      <c r="AE131" s="216"/>
      <c r="AF131" s="214"/>
      <c r="AG131" s="214"/>
      <c r="AH131" s="214"/>
      <c r="AI131" s="214"/>
      <c r="AJ131" s="214"/>
      <c r="AK131" s="214"/>
      <c r="AL131" s="214"/>
      <c r="AM131" s="214"/>
      <c r="AN131" s="214"/>
      <c r="AO131" s="214"/>
      <c r="AP131" s="214"/>
      <c r="AQ131" s="214"/>
      <c r="AR131" s="214"/>
      <c r="AS131" s="214"/>
      <c r="AT131" s="214"/>
      <c r="AU131" s="214"/>
      <c r="AV131" s="214"/>
      <c r="AW131" s="214"/>
      <c r="AX131" s="214"/>
      <c r="AY131" s="214"/>
      <c r="AZ131" s="214"/>
      <c r="BA131" s="214"/>
      <c r="BB131" s="214"/>
      <c r="BC131" s="214"/>
      <c r="BD131" s="214"/>
      <c r="BE131" s="214"/>
      <c r="BF131" s="214"/>
      <c r="BG131" s="214"/>
      <c r="BH131" s="214"/>
      <c r="BI131" s="214"/>
      <c r="BJ131" s="214"/>
      <c r="BK131" s="214"/>
      <c r="BL131" s="214"/>
      <c r="BM131" s="214"/>
      <c r="BN131" s="214"/>
    </row>
    <row r="132" spans="1:66" s="13" customFormat="1" ht="178.5" customHeight="1" x14ac:dyDescent="0.2">
      <c r="A132" s="204" t="s">
        <v>423</v>
      </c>
      <c r="B132" s="203" t="s">
        <v>424</v>
      </c>
      <c r="C132" s="203" t="s">
        <v>428</v>
      </c>
      <c r="D132" s="204" t="s">
        <v>429</v>
      </c>
      <c r="E132" s="227"/>
      <c r="F132" s="227"/>
      <c r="G132" s="227"/>
      <c r="H132" s="227"/>
      <c r="I132" s="227"/>
      <c r="J132" s="227"/>
      <c r="K132" s="227"/>
      <c r="L132" s="227"/>
      <c r="M132" s="227">
        <v>1</v>
      </c>
      <c r="N132" s="227"/>
      <c r="O132" s="227"/>
      <c r="P132" s="227"/>
      <c r="Q132" s="228">
        <f t="shared" si="2"/>
        <v>1</v>
      </c>
      <c r="R132" s="204" t="s">
        <v>102</v>
      </c>
      <c r="S132" s="204"/>
      <c r="T132" s="204" t="s">
        <v>430</v>
      </c>
      <c r="U132" s="204"/>
      <c r="V132" s="232" t="s">
        <v>272</v>
      </c>
      <c r="W132" s="247"/>
      <c r="X132" s="216"/>
      <c r="Y132" s="216"/>
      <c r="Z132" s="216"/>
      <c r="AA132" s="216"/>
      <c r="AB132" s="216"/>
      <c r="AC132" s="216"/>
      <c r="AD132" s="216"/>
      <c r="AE132" s="216"/>
      <c r="AF132" s="214"/>
      <c r="AG132" s="214"/>
      <c r="AH132" s="214"/>
      <c r="AI132" s="214"/>
      <c r="AJ132" s="214"/>
      <c r="AK132" s="214"/>
      <c r="AL132" s="214"/>
      <c r="AM132" s="214"/>
      <c r="AN132" s="214"/>
      <c r="AO132" s="214"/>
      <c r="AP132" s="214"/>
      <c r="AQ132" s="214"/>
      <c r="AR132" s="214"/>
      <c r="AS132" s="214"/>
      <c r="AT132" s="214"/>
      <c r="AU132" s="214"/>
      <c r="AV132" s="214"/>
      <c r="AW132" s="214"/>
      <c r="AX132" s="214"/>
      <c r="AY132" s="214"/>
      <c r="AZ132" s="214"/>
      <c r="BA132" s="214"/>
      <c r="BB132" s="214"/>
      <c r="BC132" s="214"/>
      <c r="BD132" s="214"/>
      <c r="BE132" s="214"/>
      <c r="BF132" s="214"/>
      <c r="BG132" s="214"/>
      <c r="BH132" s="214"/>
      <c r="BI132" s="214"/>
      <c r="BJ132" s="214"/>
      <c r="BK132" s="214"/>
      <c r="BL132" s="214"/>
      <c r="BM132" s="214"/>
      <c r="BN132" s="214"/>
    </row>
    <row r="133" spans="1:66" s="13" customFormat="1" ht="178.5" customHeight="1" x14ac:dyDescent="0.2">
      <c r="A133" s="204" t="s">
        <v>423</v>
      </c>
      <c r="B133" s="203" t="s">
        <v>424</v>
      </c>
      <c r="C133" s="203" t="s">
        <v>431</v>
      </c>
      <c r="D133" s="204" t="s">
        <v>432</v>
      </c>
      <c r="E133" s="227"/>
      <c r="F133" s="227"/>
      <c r="G133" s="227">
        <v>1</v>
      </c>
      <c r="H133" s="227"/>
      <c r="I133" s="227"/>
      <c r="J133" s="227">
        <v>1</v>
      </c>
      <c r="K133" s="227"/>
      <c r="L133" s="227"/>
      <c r="M133" s="227">
        <v>1</v>
      </c>
      <c r="N133" s="227"/>
      <c r="O133" s="227"/>
      <c r="P133" s="227">
        <v>1</v>
      </c>
      <c r="Q133" s="228">
        <f t="shared" si="2"/>
        <v>4</v>
      </c>
      <c r="R133" s="204" t="s">
        <v>112</v>
      </c>
      <c r="S133" s="204"/>
      <c r="T133" s="204"/>
      <c r="U133" s="204"/>
      <c r="V133" s="230" t="s">
        <v>314</v>
      </c>
      <c r="W133" s="247"/>
      <c r="X133" s="216"/>
      <c r="Y133" s="216"/>
      <c r="Z133" s="216"/>
      <c r="AA133" s="216"/>
      <c r="AB133" s="216"/>
      <c r="AC133" s="216"/>
      <c r="AD133" s="216"/>
      <c r="AE133" s="216"/>
      <c r="AF133" s="214"/>
      <c r="AG133" s="214"/>
      <c r="AH133" s="214"/>
      <c r="AI133" s="214"/>
      <c r="AJ133" s="214"/>
      <c r="AK133" s="214"/>
      <c r="AL133" s="214"/>
      <c r="AM133" s="214"/>
      <c r="AN133" s="214"/>
      <c r="AO133" s="214"/>
      <c r="AP133" s="214"/>
      <c r="AQ133" s="214"/>
      <c r="AR133" s="214"/>
      <c r="AS133" s="214"/>
      <c r="AT133" s="214"/>
      <c r="AU133" s="214"/>
      <c r="AV133" s="214"/>
      <c r="AW133" s="214"/>
      <c r="AX133" s="214"/>
      <c r="AY133" s="214"/>
      <c r="AZ133" s="214"/>
      <c r="BA133" s="214"/>
      <c r="BB133" s="214"/>
      <c r="BC133" s="214"/>
      <c r="BD133" s="214"/>
      <c r="BE133" s="214"/>
      <c r="BF133" s="214"/>
      <c r="BG133" s="214"/>
      <c r="BH133" s="214"/>
      <c r="BI133" s="214"/>
      <c r="BJ133" s="214"/>
      <c r="BK133" s="214"/>
      <c r="BL133" s="214"/>
      <c r="BM133" s="214"/>
      <c r="BN133" s="214"/>
    </row>
    <row r="134" spans="1:66" s="13" customFormat="1" ht="216.75" customHeight="1" x14ac:dyDescent="0.2">
      <c r="A134" s="204" t="s">
        <v>433</v>
      </c>
      <c r="B134" s="203" t="s">
        <v>434</v>
      </c>
      <c r="C134" s="203" t="s">
        <v>435</v>
      </c>
      <c r="D134" s="203" t="s">
        <v>436</v>
      </c>
      <c r="E134" s="231">
        <v>1</v>
      </c>
      <c r="F134" s="231"/>
      <c r="G134" s="231"/>
      <c r="H134" s="231">
        <v>1</v>
      </c>
      <c r="I134" s="231"/>
      <c r="J134" s="231"/>
      <c r="K134" s="231"/>
      <c r="L134" s="231">
        <v>1</v>
      </c>
      <c r="M134" s="231"/>
      <c r="N134" s="231"/>
      <c r="O134" s="231"/>
      <c r="P134" s="231">
        <v>1</v>
      </c>
      <c r="Q134" s="228">
        <f t="shared" si="2"/>
        <v>4</v>
      </c>
      <c r="R134" s="204" t="s">
        <v>112</v>
      </c>
      <c r="S134" s="204" t="s">
        <v>135</v>
      </c>
      <c r="T134" s="204" t="s">
        <v>437</v>
      </c>
      <c r="U134" s="203"/>
      <c r="V134" s="232" t="s">
        <v>438</v>
      </c>
      <c r="W134" s="247"/>
      <c r="X134" s="216"/>
      <c r="Y134" s="216"/>
      <c r="Z134" s="216"/>
      <c r="AA134" s="216"/>
      <c r="AB134" s="216"/>
      <c r="AC134" s="216"/>
      <c r="AD134" s="216"/>
      <c r="AE134" s="216"/>
      <c r="AF134" s="214"/>
      <c r="AG134" s="214"/>
      <c r="AH134" s="214"/>
      <c r="AI134" s="214"/>
      <c r="AJ134" s="214"/>
      <c r="AK134" s="214"/>
      <c r="AL134" s="214"/>
      <c r="AM134" s="214"/>
      <c r="AN134" s="214"/>
      <c r="AO134" s="214"/>
      <c r="AP134" s="214"/>
      <c r="AQ134" s="214"/>
      <c r="AR134" s="214"/>
      <c r="AS134" s="214"/>
      <c r="AT134" s="214"/>
      <c r="AU134" s="214"/>
      <c r="AV134" s="214"/>
      <c r="AW134" s="214"/>
      <c r="AX134" s="214"/>
      <c r="AY134" s="214"/>
      <c r="AZ134" s="214"/>
      <c r="BA134" s="214"/>
      <c r="BB134" s="214"/>
      <c r="BC134" s="214"/>
      <c r="BD134" s="214"/>
      <c r="BE134" s="214"/>
      <c r="BF134" s="214"/>
      <c r="BG134" s="214"/>
      <c r="BH134" s="214"/>
      <c r="BI134" s="214"/>
      <c r="BJ134" s="214"/>
      <c r="BK134" s="214"/>
      <c r="BL134" s="214"/>
      <c r="BM134" s="214"/>
      <c r="BN134" s="214"/>
    </row>
    <row r="135" spans="1:66" s="13" customFormat="1" ht="216.75" customHeight="1" x14ac:dyDescent="0.2">
      <c r="A135" s="204" t="s">
        <v>433</v>
      </c>
      <c r="B135" s="203" t="s">
        <v>434</v>
      </c>
      <c r="C135" s="203" t="s">
        <v>439</v>
      </c>
      <c r="D135" s="204" t="s">
        <v>440</v>
      </c>
      <c r="E135" s="227">
        <v>1</v>
      </c>
      <c r="F135" s="227">
        <v>1</v>
      </c>
      <c r="G135" s="227">
        <v>1</v>
      </c>
      <c r="H135" s="227">
        <v>1</v>
      </c>
      <c r="I135" s="227">
        <v>1</v>
      </c>
      <c r="J135" s="227">
        <v>1</v>
      </c>
      <c r="K135" s="227">
        <v>1</v>
      </c>
      <c r="L135" s="227">
        <v>1</v>
      </c>
      <c r="M135" s="227">
        <v>1</v>
      </c>
      <c r="N135" s="227">
        <v>1</v>
      </c>
      <c r="O135" s="227">
        <v>1</v>
      </c>
      <c r="P135" s="227">
        <v>1</v>
      </c>
      <c r="Q135" s="228">
        <f t="shared" si="2"/>
        <v>12</v>
      </c>
      <c r="R135" s="204"/>
      <c r="S135" s="204"/>
      <c r="T135" s="204" t="s">
        <v>441</v>
      </c>
      <c r="U135" s="204"/>
      <c r="V135" s="232" t="s">
        <v>438</v>
      </c>
      <c r="W135" s="247"/>
      <c r="X135" s="216"/>
      <c r="Y135" s="216"/>
      <c r="Z135" s="216"/>
      <c r="AA135" s="216"/>
      <c r="AB135" s="216"/>
      <c r="AC135" s="216"/>
      <c r="AD135" s="216"/>
      <c r="AE135" s="216"/>
      <c r="AF135" s="214"/>
      <c r="AG135" s="214"/>
      <c r="AH135" s="214"/>
      <c r="AI135" s="214"/>
      <c r="AJ135" s="214"/>
      <c r="AK135" s="214"/>
      <c r="AL135" s="214"/>
      <c r="AM135" s="214"/>
      <c r="AN135" s="214"/>
      <c r="AO135" s="214"/>
      <c r="AP135" s="214"/>
      <c r="AQ135" s="214"/>
      <c r="AR135" s="214"/>
      <c r="AS135" s="214"/>
      <c r="AT135" s="214"/>
      <c r="AU135" s="214"/>
      <c r="AV135" s="214"/>
      <c r="AW135" s="214"/>
      <c r="AX135" s="214"/>
      <c r="AY135" s="214"/>
      <c r="AZ135" s="214"/>
      <c r="BA135" s="214"/>
      <c r="BB135" s="214"/>
      <c r="BC135" s="214"/>
      <c r="BD135" s="214"/>
      <c r="BE135" s="214"/>
      <c r="BF135" s="214"/>
      <c r="BG135" s="214"/>
      <c r="BH135" s="214"/>
      <c r="BI135" s="214"/>
      <c r="BJ135" s="214"/>
      <c r="BK135" s="214"/>
      <c r="BL135" s="214"/>
      <c r="BM135" s="214"/>
      <c r="BN135" s="214"/>
    </row>
    <row r="136" spans="1:66" s="13" customFormat="1" ht="216.75" customHeight="1" x14ac:dyDescent="0.2">
      <c r="A136" s="204" t="s">
        <v>433</v>
      </c>
      <c r="B136" s="203" t="s">
        <v>434</v>
      </c>
      <c r="C136" s="203" t="s">
        <v>442</v>
      </c>
      <c r="D136" s="203" t="s">
        <v>443</v>
      </c>
      <c r="E136" s="231">
        <v>1</v>
      </c>
      <c r="F136" s="231"/>
      <c r="G136" s="231"/>
      <c r="H136" s="231">
        <v>1</v>
      </c>
      <c r="I136" s="231"/>
      <c r="J136" s="231"/>
      <c r="K136" s="231"/>
      <c r="L136" s="231">
        <v>1</v>
      </c>
      <c r="M136" s="231"/>
      <c r="N136" s="231"/>
      <c r="O136" s="231"/>
      <c r="P136" s="231">
        <v>1</v>
      </c>
      <c r="Q136" s="228">
        <f t="shared" si="2"/>
        <v>4</v>
      </c>
      <c r="R136" s="204" t="s">
        <v>112</v>
      </c>
      <c r="S136" s="204" t="s">
        <v>135</v>
      </c>
      <c r="T136" s="204" t="s">
        <v>437</v>
      </c>
      <c r="U136" s="203"/>
      <c r="V136" s="232" t="s">
        <v>438</v>
      </c>
      <c r="W136" s="247"/>
      <c r="X136" s="216"/>
      <c r="Y136" s="216"/>
      <c r="Z136" s="216"/>
      <c r="AA136" s="216"/>
      <c r="AB136" s="216"/>
      <c r="AC136" s="216"/>
      <c r="AD136" s="216"/>
      <c r="AE136" s="216"/>
      <c r="AF136" s="214"/>
      <c r="AG136" s="214"/>
      <c r="AH136" s="214"/>
      <c r="AI136" s="214"/>
      <c r="AJ136" s="214"/>
      <c r="AK136" s="214"/>
      <c r="AL136" s="214"/>
      <c r="AM136" s="214"/>
      <c r="AN136" s="214"/>
      <c r="AO136" s="214"/>
      <c r="AP136" s="214"/>
      <c r="AQ136" s="214"/>
      <c r="AR136" s="214"/>
      <c r="AS136" s="214"/>
      <c r="AT136" s="214"/>
      <c r="AU136" s="214"/>
      <c r="AV136" s="214"/>
      <c r="AW136" s="214"/>
      <c r="AX136" s="214"/>
      <c r="AY136" s="214"/>
      <c r="AZ136" s="214"/>
      <c r="BA136" s="214"/>
      <c r="BB136" s="214"/>
      <c r="BC136" s="214"/>
      <c r="BD136" s="214"/>
      <c r="BE136" s="214"/>
      <c r="BF136" s="214"/>
      <c r="BG136" s="214"/>
      <c r="BH136" s="214"/>
      <c r="BI136" s="214"/>
      <c r="BJ136" s="214"/>
      <c r="BK136" s="214"/>
      <c r="BL136" s="214"/>
      <c r="BM136" s="214"/>
      <c r="BN136" s="214"/>
    </row>
    <row r="137" spans="1:66" s="13" customFormat="1" ht="216.75" customHeight="1" x14ac:dyDescent="0.2">
      <c r="A137" s="204" t="s">
        <v>433</v>
      </c>
      <c r="B137" s="203" t="s">
        <v>434</v>
      </c>
      <c r="C137" s="203" t="s">
        <v>444</v>
      </c>
      <c r="D137" s="203" t="s">
        <v>445</v>
      </c>
      <c r="E137" s="231">
        <v>1</v>
      </c>
      <c r="F137" s="231">
        <v>1</v>
      </c>
      <c r="G137" s="231">
        <v>1</v>
      </c>
      <c r="H137" s="231">
        <v>1</v>
      </c>
      <c r="I137" s="231">
        <v>1</v>
      </c>
      <c r="J137" s="231">
        <v>1</v>
      </c>
      <c r="K137" s="231">
        <v>1</v>
      </c>
      <c r="L137" s="231">
        <v>1</v>
      </c>
      <c r="M137" s="231">
        <v>1</v>
      </c>
      <c r="N137" s="231">
        <v>1</v>
      </c>
      <c r="O137" s="231">
        <v>1</v>
      </c>
      <c r="P137" s="231">
        <v>1</v>
      </c>
      <c r="Q137" s="228">
        <f t="shared" si="2"/>
        <v>12</v>
      </c>
      <c r="R137" s="204" t="s">
        <v>102</v>
      </c>
      <c r="S137" s="204"/>
      <c r="T137" s="204"/>
      <c r="U137" s="203"/>
      <c r="V137" s="232" t="s">
        <v>438</v>
      </c>
      <c r="W137" s="247"/>
      <c r="X137" s="216"/>
      <c r="Y137" s="216"/>
      <c r="Z137" s="216"/>
      <c r="AA137" s="216"/>
      <c r="AB137" s="216"/>
      <c r="AC137" s="216"/>
      <c r="AD137" s="216"/>
      <c r="AE137" s="216"/>
      <c r="AF137" s="214"/>
      <c r="AG137" s="214"/>
      <c r="AH137" s="214"/>
      <c r="AI137" s="214"/>
      <c r="AJ137" s="214"/>
      <c r="AK137" s="214"/>
      <c r="AL137" s="214"/>
      <c r="AM137" s="214"/>
      <c r="AN137" s="214"/>
      <c r="AO137" s="214"/>
      <c r="AP137" s="214"/>
      <c r="AQ137" s="214"/>
      <c r="AR137" s="214"/>
      <c r="AS137" s="214"/>
      <c r="AT137" s="214"/>
      <c r="AU137" s="214"/>
      <c r="AV137" s="214"/>
      <c r="AW137" s="214"/>
      <c r="AX137" s="214"/>
      <c r="AY137" s="214"/>
      <c r="AZ137" s="214"/>
      <c r="BA137" s="214"/>
      <c r="BB137" s="214"/>
      <c r="BC137" s="214"/>
      <c r="BD137" s="214"/>
      <c r="BE137" s="214"/>
      <c r="BF137" s="214"/>
      <c r="BG137" s="214"/>
      <c r="BH137" s="214"/>
      <c r="BI137" s="214"/>
      <c r="BJ137" s="214"/>
      <c r="BK137" s="214"/>
      <c r="BL137" s="214"/>
      <c r="BM137" s="214"/>
      <c r="BN137" s="214"/>
    </row>
    <row r="138" spans="1:66" s="13" customFormat="1" ht="216.75" customHeight="1" x14ac:dyDescent="0.2">
      <c r="A138" s="204" t="s">
        <v>433</v>
      </c>
      <c r="B138" s="203" t="s">
        <v>434</v>
      </c>
      <c r="C138" s="203" t="s">
        <v>446</v>
      </c>
      <c r="D138" s="204" t="s">
        <v>447</v>
      </c>
      <c r="E138" s="227"/>
      <c r="F138" s="227"/>
      <c r="G138" s="227">
        <v>1</v>
      </c>
      <c r="H138" s="227">
        <v>1</v>
      </c>
      <c r="I138" s="227">
        <v>1</v>
      </c>
      <c r="J138" s="227">
        <v>1</v>
      </c>
      <c r="K138" s="227">
        <v>1</v>
      </c>
      <c r="L138" s="227">
        <v>1</v>
      </c>
      <c r="M138" s="227">
        <v>1</v>
      </c>
      <c r="N138" s="227">
        <v>1</v>
      </c>
      <c r="O138" s="227">
        <v>1</v>
      </c>
      <c r="P138" s="227">
        <v>1</v>
      </c>
      <c r="Q138" s="228">
        <f t="shared" si="2"/>
        <v>10</v>
      </c>
      <c r="R138" s="204"/>
      <c r="S138" s="204"/>
      <c r="T138" s="204" t="s">
        <v>448</v>
      </c>
      <c r="U138" s="204"/>
      <c r="V138" s="232" t="s">
        <v>438</v>
      </c>
      <c r="W138" s="247"/>
      <c r="X138" s="216"/>
      <c r="Y138" s="216"/>
      <c r="Z138" s="216"/>
      <c r="AA138" s="216"/>
      <c r="AB138" s="216"/>
      <c r="AC138" s="216"/>
      <c r="AD138" s="216"/>
      <c r="AE138" s="216"/>
      <c r="AF138" s="214"/>
      <c r="AG138" s="214"/>
      <c r="AH138" s="214"/>
      <c r="AI138" s="214"/>
      <c r="AJ138" s="214"/>
      <c r="AK138" s="214"/>
      <c r="AL138" s="214"/>
      <c r="AM138" s="214"/>
      <c r="AN138" s="214"/>
      <c r="AO138" s="214"/>
      <c r="AP138" s="214"/>
      <c r="AQ138" s="214"/>
      <c r="AR138" s="214"/>
      <c r="AS138" s="214"/>
      <c r="AT138" s="214"/>
      <c r="AU138" s="214"/>
      <c r="AV138" s="214"/>
      <c r="AW138" s="214"/>
      <c r="AX138" s="214"/>
      <c r="AY138" s="214"/>
      <c r="AZ138" s="214"/>
      <c r="BA138" s="214"/>
      <c r="BB138" s="214"/>
      <c r="BC138" s="214"/>
      <c r="BD138" s="214"/>
      <c r="BE138" s="214"/>
      <c r="BF138" s="214"/>
      <c r="BG138" s="214"/>
      <c r="BH138" s="214"/>
      <c r="BI138" s="214"/>
      <c r="BJ138" s="214"/>
      <c r="BK138" s="214"/>
      <c r="BL138" s="214"/>
      <c r="BM138" s="214"/>
      <c r="BN138" s="214"/>
    </row>
    <row r="139" spans="1:66" s="13" customFormat="1" ht="216.75" customHeight="1" x14ac:dyDescent="0.2">
      <c r="A139" s="204" t="s">
        <v>433</v>
      </c>
      <c r="B139" s="203" t="s">
        <v>434</v>
      </c>
      <c r="C139" s="203" t="s">
        <v>449</v>
      </c>
      <c r="D139" s="203" t="s">
        <v>450</v>
      </c>
      <c r="E139" s="231">
        <v>1</v>
      </c>
      <c r="F139" s="231">
        <v>1</v>
      </c>
      <c r="G139" s="231">
        <v>1</v>
      </c>
      <c r="H139" s="231">
        <v>1</v>
      </c>
      <c r="I139" s="231">
        <v>1</v>
      </c>
      <c r="J139" s="231">
        <v>1</v>
      </c>
      <c r="K139" s="231">
        <v>1</v>
      </c>
      <c r="L139" s="231">
        <v>1</v>
      </c>
      <c r="M139" s="231">
        <v>1</v>
      </c>
      <c r="N139" s="231">
        <v>1</v>
      </c>
      <c r="O139" s="231">
        <v>1</v>
      </c>
      <c r="P139" s="231">
        <v>1</v>
      </c>
      <c r="Q139" s="228">
        <f t="shared" si="2"/>
        <v>12</v>
      </c>
      <c r="R139" s="204"/>
      <c r="S139" s="204"/>
      <c r="T139" s="204" t="s">
        <v>451</v>
      </c>
      <c r="U139" s="203"/>
      <c r="V139" s="232" t="s">
        <v>438</v>
      </c>
      <c r="W139" s="247"/>
      <c r="X139" s="216"/>
      <c r="Y139" s="216"/>
      <c r="Z139" s="216"/>
      <c r="AA139" s="216"/>
      <c r="AB139" s="216"/>
      <c r="AC139" s="216"/>
      <c r="AD139" s="216"/>
      <c r="AE139" s="216"/>
      <c r="AF139" s="214"/>
      <c r="AG139" s="214"/>
      <c r="AH139" s="214"/>
      <c r="AI139" s="214"/>
      <c r="AJ139" s="214"/>
      <c r="AK139" s="214"/>
      <c r="AL139" s="214"/>
      <c r="AM139" s="214"/>
      <c r="AN139" s="214"/>
      <c r="AO139" s="214"/>
      <c r="AP139" s="214"/>
      <c r="AQ139" s="214"/>
      <c r="AR139" s="214"/>
      <c r="AS139" s="214"/>
      <c r="AT139" s="214"/>
      <c r="AU139" s="214"/>
      <c r="AV139" s="214"/>
      <c r="AW139" s="214"/>
      <c r="AX139" s="214"/>
      <c r="AY139" s="214"/>
      <c r="AZ139" s="214"/>
      <c r="BA139" s="214"/>
      <c r="BB139" s="214"/>
      <c r="BC139" s="214"/>
      <c r="BD139" s="214"/>
      <c r="BE139" s="214"/>
      <c r="BF139" s="214"/>
      <c r="BG139" s="214"/>
      <c r="BH139" s="214"/>
      <c r="BI139" s="214"/>
      <c r="BJ139" s="214"/>
      <c r="BK139" s="214"/>
      <c r="BL139" s="214"/>
      <c r="BM139" s="214"/>
      <c r="BN139" s="214"/>
    </row>
    <row r="140" spans="1:66" s="13" customFormat="1" ht="51" customHeight="1" x14ac:dyDescent="0.2">
      <c r="A140" s="204" t="s">
        <v>452</v>
      </c>
      <c r="B140" s="203" t="s">
        <v>453</v>
      </c>
      <c r="C140" s="203" t="s">
        <v>454</v>
      </c>
      <c r="D140" s="203" t="s">
        <v>455</v>
      </c>
      <c r="E140" s="231"/>
      <c r="F140" s="231"/>
      <c r="G140" s="231">
        <v>1</v>
      </c>
      <c r="H140" s="231"/>
      <c r="I140" s="231"/>
      <c r="J140" s="231"/>
      <c r="K140" s="231"/>
      <c r="L140" s="231"/>
      <c r="M140" s="231"/>
      <c r="N140" s="231"/>
      <c r="O140" s="231"/>
      <c r="P140" s="231"/>
      <c r="Q140" s="228">
        <f t="shared" si="2"/>
        <v>1</v>
      </c>
      <c r="R140" s="204"/>
      <c r="S140" s="204"/>
      <c r="T140" s="204" t="s">
        <v>456</v>
      </c>
      <c r="U140" s="203"/>
      <c r="V140" s="232" t="s">
        <v>359</v>
      </c>
      <c r="W140" s="247"/>
      <c r="X140" s="216"/>
      <c r="Y140" s="216"/>
      <c r="Z140" s="216"/>
      <c r="AA140" s="216"/>
      <c r="AB140" s="216"/>
      <c r="AC140" s="216"/>
      <c r="AD140" s="216"/>
      <c r="AE140" s="216"/>
      <c r="AF140" s="214"/>
      <c r="AG140" s="214"/>
      <c r="AH140" s="214"/>
      <c r="AI140" s="214"/>
      <c r="AJ140" s="214"/>
      <c r="AK140" s="214"/>
      <c r="AL140" s="214"/>
      <c r="AM140" s="214"/>
      <c r="AN140" s="214"/>
      <c r="AO140" s="214"/>
      <c r="AP140" s="214"/>
      <c r="AQ140" s="214"/>
      <c r="AR140" s="214"/>
      <c r="AS140" s="214"/>
      <c r="AT140" s="214"/>
      <c r="AU140" s="214"/>
      <c r="AV140" s="214"/>
      <c r="AW140" s="214"/>
      <c r="AX140" s="214"/>
      <c r="AY140" s="214"/>
      <c r="AZ140" s="214"/>
      <c r="BA140" s="214"/>
      <c r="BB140" s="214"/>
      <c r="BC140" s="214"/>
      <c r="BD140" s="214"/>
      <c r="BE140" s="214"/>
      <c r="BF140" s="214"/>
      <c r="BG140" s="214"/>
      <c r="BH140" s="214"/>
      <c r="BI140" s="214"/>
      <c r="BJ140" s="214"/>
      <c r="BK140" s="214"/>
      <c r="BL140" s="214"/>
      <c r="BM140" s="214"/>
      <c r="BN140" s="214"/>
    </row>
    <row r="141" spans="1:66" s="13" customFormat="1" ht="51" customHeight="1" x14ac:dyDescent="0.2">
      <c r="A141" s="204" t="s">
        <v>452</v>
      </c>
      <c r="B141" s="204" t="s">
        <v>453</v>
      </c>
      <c r="C141" s="204" t="s">
        <v>457</v>
      </c>
      <c r="D141" s="204" t="s">
        <v>458</v>
      </c>
      <c r="E141" s="227"/>
      <c r="F141" s="227"/>
      <c r="G141" s="227"/>
      <c r="H141" s="227">
        <v>1</v>
      </c>
      <c r="I141" s="227"/>
      <c r="J141" s="227"/>
      <c r="K141" s="227"/>
      <c r="L141" s="227"/>
      <c r="M141" s="227"/>
      <c r="N141" s="227"/>
      <c r="O141" s="227"/>
      <c r="P141" s="227"/>
      <c r="Q141" s="228">
        <f t="shared" si="2"/>
        <v>1</v>
      </c>
      <c r="R141" s="204" t="s">
        <v>135</v>
      </c>
      <c r="S141" s="204"/>
      <c r="T141" s="204" t="s">
        <v>459</v>
      </c>
      <c r="U141" s="204"/>
      <c r="V141" s="232" t="s">
        <v>359</v>
      </c>
      <c r="W141" s="247"/>
      <c r="X141" s="216"/>
      <c r="Y141" s="216"/>
      <c r="Z141" s="216"/>
      <c r="AA141" s="216"/>
      <c r="AB141" s="216"/>
      <c r="AC141" s="216"/>
      <c r="AD141" s="216"/>
      <c r="AE141" s="216"/>
      <c r="AF141" s="214"/>
      <c r="AG141" s="214"/>
      <c r="AH141" s="214"/>
      <c r="AI141" s="214"/>
      <c r="AJ141" s="214"/>
      <c r="AK141" s="214"/>
      <c r="AL141" s="214"/>
      <c r="AM141" s="214"/>
      <c r="AN141" s="214"/>
      <c r="AO141" s="214"/>
      <c r="AP141" s="214"/>
      <c r="AQ141" s="214"/>
      <c r="AR141" s="214"/>
      <c r="AS141" s="214"/>
      <c r="AT141" s="214"/>
      <c r="AU141" s="214"/>
      <c r="AV141" s="214"/>
      <c r="AW141" s="214"/>
      <c r="AX141" s="214"/>
      <c r="AY141" s="214"/>
      <c r="AZ141" s="214"/>
      <c r="BA141" s="214"/>
      <c r="BB141" s="214"/>
      <c r="BC141" s="214"/>
      <c r="BD141" s="214"/>
      <c r="BE141" s="214"/>
      <c r="BF141" s="214"/>
      <c r="BG141" s="214"/>
      <c r="BH141" s="214"/>
      <c r="BI141" s="214"/>
      <c r="BJ141" s="214"/>
      <c r="BK141" s="214"/>
      <c r="BL141" s="214"/>
      <c r="BM141" s="214"/>
      <c r="BN141" s="214"/>
    </row>
    <row r="142" spans="1:66" s="13" customFormat="1" ht="63.75" customHeight="1" x14ac:dyDescent="0.2">
      <c r="A142" s="204" t="s">
        <v>452</v>
      </c>
      <c r="B142" s="203" t="s">
        <v>453</v>
      </c>
      <c r="C142" s="203" t="s">
        <v>460</v>
      </c>
      <c r="D142" s="203" t="s">
        <v>461</v>
      </c>
      <c r="E142" s="231"/>
      <c r="F142" s="231">
        <v>1</v>
      </c>
      <c r="G142" s="231"/>
      <c r="H142" s="231"/>
      <c r="I142" s="231"/>
      <c r="J142" s="231"/>
      <c r="K142" s="231"/>
      <c r="L142" s="231"/>
      <c r="M142" s="231"/>
      <c r="N142" s="231"/>
      <c r="O142" s="231"/>
      <c r="P142" s="231"/>
      <c r="Q142" s="228">
        <f t="shared" si="2"/>
        <v>1</v>
      </c>
      <c r="R142" s="204"/>
      <c r="S142" s="204"/>
      <c r="T142" s="204" t="s">
        <v>462</v>
      </c>
      <c r="U142" s="203"/>
      <c r="V142" s="232" t="s">
        <v>359</v>
      </c>
      <c r="W142" s="247"/>
      <c r="X142" s="216"/>
      <c r="Y142" s="216"/>
      <c r="Z142" s="216"/>
      <c r="AA142" s="216"/>
      <c r="AB142" s="216"/>
      <c r="AC142" s="216"/>
      <c r="AD142" s="216"/>
      <c r="AE142" s="216"/>
      <c r="AF142" s="214"/>
      <c r="AG142" s="214"/>
      <c r="AH142" s="214"/>
      <c r="AI142" s="214"/>
      <c r="AJ142" s="214"/>
      <c r="AK142" s="214"/>
      <c r="AL142" s="214"/>
      <c r="AM142" s="214"/>
      <c r="AN142" s="214"/>
      <c r="AO142" s="214"/>
      <c r="AP142" s="214"/>
      <c r="AQ142" s="214"/>
      <c r="AR142" s="214"/>
      <c r="AS142" s="214"/>
      <c r="AT142" s="214"/>
      <c r="AU142" s="214"/>
      <c r="AV142" s="214"/>
      <c r="AW142" s="214"/>
      <c r="AX142" s="214"/>
      <c r="AY142" s="214"/>
      <c r="AZ142" s="214"/>
      <c r="BA142" s="214"/>
      <c r="BB142" s="214"/>
      <c r="BC142" s="214"/>
      <c r="BD142" s="214"/>
      <c r="BE142" s="214"/>
      <c r="BF142" s="214"/>
      <c r="BG142" s="214"/>
      <c r="BH142" s="214"/>
      <c r="BI142" s="214"/>
      <c r="BJ142" s="214"/>
      <c r="BK142" s="214"/>
      <c r="BL142" s="214"/>
      <c r="BM142" s="214"/>
      <c r="BN142" s="214"/>
    </row>
    <row r="143" spans="1:66" s="13" customFormat="1" ht="51" customHeight="1" x14ac:dyDescent="0.2">
      <c r="A143" s="204" t="s">
        <v>452</v>
      </c>
      <c r="B143" s="203" t="s">
        <v>453</v>
      </c>
      <c r="C143" s="203" t="s">
        <v>463</v>
      </c>
      <c r="D143" s="204" t="s">
        <v>464</v>
      </c>
      <c r="E143" s="227"/>
      <c r="F143" s="227"/>
      <c r="G143" s="227"/>
      <c r="H143" s="227"/>
      <c r="I143" s="227"/>
      <c r="J143" s="227"/>
      <c r="K143" s="227"/>
      <c r="L143" s="227"/>
      <c r="M143" s="227"/>
      <c r="N143" s="227"/>
      <c r="O143" s="227">
        <v>1</v>
      </c>
      <c r="P143" s="227"/>
      <c r="Q143" s="228">
        <f t="shared" si="2"/>
        <v>1</v>
      </c>
      <c r="R143" s="204"/>
      <c r="S143" s="204"/>
      <c r="T143" s="237" t="s">
        <v>465</v>
      </c>
      <c r="U143" s="204"/>
      <c r="V143" s="232" t="s">
        <v>359</v>
      </c>
      <c r="W143" s="247"/>
      <c r="X143" s="216"/>
      <c r="Y143" s="216"/>
      <c r="Z143" s="216"/>
      <c r="AA143" s="216"/>
      <c r="AB143" s="216"/>
      <c r="AC143" s="216"/>
      <c r="AD143" s="216"/>
      <c r="AE143" s="216"/>
      <c r="AF143" s="214"/>
      <c r="AG143" s="214"/>
      <c r="AH143" s="214"/>
      <c r="AI143" s="214"/>
      <c r="AJ143" s="214"/>
      <c r="AK143" s="214"/>
      <c r="AL143" s="214"/>
      <c r="AM143" s="214"/>
      <c r="AN143" s="214"/>
      <c r="AO143" s="214"/>
      <c r="AP143" s="214"/>
      <c r="AQ143" s="214"/>
      <c r="AR143" s="214"/>
      <c r="AS143" s="214"/>
      <c r="AT143" s="214"/>
      <c r="AU143" s="214"/>
      <c r="AV143" s="214"/>
      <c r="AW143" s="214"/>
      <c r="AX143" s="214"/>
      <c r="AY143" s="214"/>
      <c r="AZ143" s="214"/>
      <c r="BA143" s="214"/>
      <c r="BB143" s="214"/>
      <c r="BC143" s="214"/>
      <c r="BD143" s="214"/>
      <c r="BE143" s="214"/>
      <c r="BF143" s="214"/>
      <c r="BG143" s="214"/>
      <c r="BH143" s="214"/>
      <c r="BI143" s="214"/>
      <c r="BJ143" s="214"/>
      <c r="BK143" s="214"/>
      <c r="BL143" s="214"/>
      <c r="BM143" s="214"/>
      <c r="BN143" s="214"/>
    </row>
    <row r="144" spans="1:66" s="13" customFormat="1" ht="76.5" customHeight="1" x14ac:dyDescent="0.2">
      <c r="A144" s="204" t="s">
        <v>466</v>
      </c>
      <c r="B144" s="203" t="s">
        <v>467</v>
      </c>
      <c r="C144" s="203" t="s">
        <v>468</v>
      </c>
      <c r="D144" s="203" t="s">
        <v>469</v>
      </c>
      <c r="E144" s="231">
        <v>1</v>
      </c>
      <c r="F144" s="231">
        <v>1</v>
      </c>
      <c r="G144" s="231">
        <v>1</v>
      </c>
      <c r="H144" s="231">
        <v>1</v>
      </c>
      <c r="I144" s="231">
        <v>1</v>
      </c>
      <c r="J144" s="231">
        <v>1</v>
      </c>
      <c r="K144" s="231">
        <v>1</v>
      </c>
      <c r="L144" s="231">
        <v>1</v>
      </c>
      <c r="M144" s="231">
        <v>1</v>
      </c>
      <c r="N144" s="231">
        <v>1</v>
      </c>
      <c r="O144" s="231">
        <v>1</v>
      </c>
      <c r="P144" s="231">
        <v>1</v>
      </c>
      <c r="Q144" s="228">
        <f t="shared" si="2"/>
        <v>12</v>
      </c>
      <c r="R144" s="238" t="s">
        <v>470</v>
      </c>
      <c r="S144" s="204"/>
      <c r="T144" s="204"/>
      <c r="U144" s="203"/>
      <c r="V144" s="232" t="s">
        <v>471</v>
      </c>
      <c r="W144" s="247"/>
      <c r="X144" s="216"/>
      <c r="Y144" s="216"/>
      <c r="Z144" s="216"/>
      <c r="AA144" s="216"/>
      <c r="AB144" s="216"/>
      <c r="AC144" s="216"/>
      <c r="AD144" s="216"/>
      <c r="AE144" s="216"/>
      <c r="AF144" s="214"/>
      <c r="AG144" s="214"/>
      <c r="AH144" s="214"/>
      <c r="AI144" s="214"/>
      <c r="AJ144" s="214"/>
      <c r="AK144" s="214"/>
      <c r="AL144" s="214"/>
      <c r="AM144" s="214"/>
      <c r="AN144" s="214"/>
      <c r="AO144" s="214"/>
      <c r="AP144" s="214"/>
      <c r="AQ144" s="214"/>
      <c r="AR144" s="214"/>
      <c r="AS144" s="214"/>
      <c r="AT144" s="214"/>
      <c r="AU144" s="214"/>
      <c r="AV144" s="214"/>
      <c r="AW144" s="214"/>
      <c r="AX144" s="214"/>
      <c r="AY144" s="214"/>
      <c r="AZ144" s="214"/>
      <c r="BA144" s="214"/>
      <c r="BB144" s="214"/>
      <c r="BC144" s="214"/>
      <c r="BD144" s="214"/>
      <c r="BE144" s="214"/>
      <c r="BF144" s="214"/>
      <c r="BG144" s="214"/>
      <c r="BH144" s="214"/>
      <c r="BI144" s="214"/>
      <c r="BJ144" s="214"/>
      <c r="BK144" s="214"/>
      <c r="BL144" s="214"/>
      <c r="BM144" s="214"/>
      <c r="BN144" s="214"/>
    </row>
    <row r="145" spans="1:66" s="13" customFormat="1" ht="76.5" customHeight="1" x14ac:dyDescent="0.2">
      <c r="A145" s="204" t="s">
        <v>466</v>
      </c>
      <c r="B145" s="203" t="s">
        <v>467</v>
      </c>
      <c r="C145" s="203" t="s">
        <v>472</v>
      </c>
      <c r="D145" s="204" t="s">
        <v>473</v>
      </c>
      <c r="E145" s="227">
        <v>1</v>
      </c>
      <c r="F145" s="227"/>
      <c r="G145" s="227"/>
      <c r="H145" s="227"/>
      <c r="I145" s="227"/>
      <c r="J145" s="227"/>
      <c r="K145" s="227"/>
      <c r="L145" s="227"/>
      <c r="M145" s="227"/>
      <c r="N145" s="227"/>
      <c r="O145" s="227"/>
      <c r="P145" s="227"/>
      <c r="Q145" s="228">
        <f t="shared" si="2"/>
        <v>1</v>
      </c>
      <c r="R145" s="237" t="s">
        <v>474</v>
      </c>
      <c r="S145" s="204"/>
      <c r="T145" s="204"/>
      <c r="U145" s="204"/>
      <c r="V145" s="232" t="s">
        <v>471</v>
      </c>
      <c r="W145" s="247"/>
      <c r="X145" s="216"/>
      <c r="Y145" s="216"/>
      <c r="Z145" s="216"/>
      <c r="AA145" s="216"/>
      <c r="AB145" s="216"/>
      <c r="AC145" s="216"/>
      <c r="AD145" s="216"/>
      <c r="AE145" s="216"/>
      <c r="AF145" s="214"/>
      <c r="AG145" s="214"/>
      <c r="AH145" s="214"/>
      <c r="AI145" s="214"/>
      <c r="AJ145" s="214"/>
      <c r="AK145" s="214"/>
      <c r="AL145" s="214"/>
      <c r="AM145" s="214"/>
      <c r="AN145" s="214"/>
      <c r="AO145" s="214"/>
      <c r="AP145" s="214"/>
      <c r="AQ145" s="214"/>
      <c r="AR145" s="214"/>
      <c r="AS145" s="214"/>
      <c r="AT145" s="214"/>
      <c r="AU145" s="214"/>
      <c r="AV145" s="214"/>
      <c r="AW145" s="214"/>
      <c r="AX145" s="214"/>
      <c r="AY145" s="214"/>
      <c r="AZ145" s="214"/>
      <c r="BA145" s="214"/>
      <c r="BB145" s="214"/>
      <c r="BC145" s="214"/>
      <c r="BD145" s="214"/>
      <c r="BE145" s="214"/>
      <c r="BF145" s="214"/>
      <c r="BG145" s="214"/>
      <c r="BH145" s="214"/>
      <c r="BI145" s="214"/>
      <c r="BJ145" s="214"/>
      <c r="BK145" s="214"/>
      <c r="BL145" s="214"/>
      <c r="BM145" s="214"/>
      <c r="BN145" s="214"/>
    </row>
    <row r="146" spans="1:66" s="13" customFormat="1" ht="102" customHeight="1" x14ac:dyDescent="0.2">
      <c r="A146" s="204" t="s">
        <v>466</v>
      </c>
      <c r="B146" s="203" t="s">
        <v>467</v>
      </c>
      <c r="C146" s="203" t="s">
        <v>475</v>
      </c>
      <c r="D146" s="203" t="s">
        <v>476</v>
      </c>
      <c r="E146" s="231"/>
      <c r="F146" s="231">
        <v>1</v>
      </c>
      <c r="G146" s="231"/>
      <c r="H146" s="231"/>
      <c r="I146" s="231">
        <v>1</v>
      </c>
      <c r="J146" s="231"/>
      <c r="K146" s="231"/>
      <c r="L146" s="231">
        <v>1</v>
      </c>
      <c r="M146" s="231"/>
      <c r="N146" s="231"/>
      <c r="O146" s="231">
        <v>1</v>
      </c>
      <c r="P146" s="231"/>
      <c r="Q146" s="228">
        <f t="shared" si="2"/>
        <v>4</v>
      </c>
      <c r="R146" s="237" t="s">
        <v>102</v>
      </c>
      <c r="S146" s="204"/>
      <c r="T146" s="204"/>
      <c r="U146" s="203"/>
      <c r="V146" s="232" t="s">
        <v>471</v>
      </c>
      <c r="W146" s="247"/>
      <c r="X146" s="216"/>
      <c r="Y146" s="216"/>
      <c r="Z146" s="216"/>
      <c r="AA146" s="216"/>
      <c r="AB146" s="216"/>
      <c r="AC146" s="216"/>
      <c r="AD146" s="216"/>
      <c r="AE146" s="216"/>
      <c r="AF146" s="214"/>
      <c r="AG146" s="214"/>
      <c r="AH146" s="214"/>
      <c r="AI146" s="214"/>
      <c r="AJ146" s="214"/>
      <c r="AK146" s="214"/>
      <c r="AL146" s="214"/>
      <c r="AM146" s="214"/>
      <c r="AN146" s="214"/>
      <c r="AO146" s="214"/>
      <c r="AP146" s="214"/>
      <c r="AQ146" s="214"/>
      <c r="AR146" s="214"/>
      <c r="AS146" s="214"/>
      <c r="AT146" s="214"/>
      <c r="AU146" s="214"/>
      <c r="AV146" s="214"/>
      <c r="AW146" s="214"/>
      <c r="AX146" s="214"/>
      <c r="AY146" s="214"/>
      <c r="AZ146" s="214"/>
      <c r="BA146" s="214"/>
      <c r="BB146" s="214"/>
      <c r="BC146" s="214"/>
      <c r="BD146" s="214"/>
      <c r="BE146" s="214"/>
      <c r="BF146" s="214"/>
      <c r="BG146" s="214"/>
      <c r="BH146" s="214"/>
      <c r="BI146" s="214"/>
      <c r="BJ146" s="214"/>
      <c r="BK146" s="214"/>
      <c r="BL146" s="214"/>
      <c r="BM146" s="214"/>
      <c r="BN146" s="214"/>
    </row>
    <row r="147" spans="1:66" s="13" customFormat="1" ht="76.5" customHeight="1" x14ac:dyDescent="0.2">
      <c r="A147" s="204" t="s">
        <v>466</v>
      </c>
      <c r="B147" s="203" t="s">
        <v>467</v>
      </c>
      <c r="C147" s="203" t="s">
        <v>477</v>
      </c>
      <c r="D147" s="204" t="s">
        <v>478</v>
      </c>
      <c r="E147" s="227">
        <v>1</v>
      </c>
      <c r="F147" s="227">
        <v>1</v>
      </c>
      <c r="G147" s="227">
        <v>1</v>
      </c>
      <c r="H147" s="227">
        <v>1</v>
      </c>
      <c r="I147" s="227">
        <v>1</v>
      </c>
      <c r="J147" s="227">
        <v>1</v>
      </c>
      <c r="K147" s="227">
        <v>1</v>
      </c>
      <c r="L147" s="227">
        <v>1</v>
      </c>
      <c r="M147" s="227">
        <v>1</v>
      </c>
      <c r="N147" s="227">
        <v>1</v>
      </c>
      <c r="O147" s="227">
        <v>1</v>
      </c>
      <c r="P147" s="227">
        <v>1</v>
      </c>
      <c r="Q147" s="228">
        <f t="shared" si="2"/>
        <v>12</v>
      </c>
      <c r="R147" s="237" t="s">
        <v>102</v>
      </c>
      <c r="S147" s="204"/>
      <c r="T147" s="204"/>
      <c r="U147" s="204"/>
      <c r="V147" s="232" t="s">
        <v>471</v>
      </c>
      <c r="W147" s="247"/>
      <c r="X147" s="216"/>
      <c r="Y147" s="216"/>
      <c r="Z147" s="216"/>
      <c r="AA147" s="216"/>
      <c r="AB147" s="216"/>
      <c r="AC147" s="216"/>
      <c r="AD147" s="216"/>
      <c r="AE147" s="216"/>
      <c r="AF147" s="214"/>
      <c r="AG147" s="214"/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4"/>
      <c r="AU147" s="214"/>
      <c r="AV147" s="214"/>
      <c r="AW147" s="214"/>
      <c r="AX147" s="214"/>
      <c r="AY147" s="214"/>
      <c r="AZ147" s="214"/>
      <c r="BA147" s="214"/>
      <c r="BB147" s="214"/>
      <c r="BC147" s="214"/>
      <c r="BD147" s="214"/>
      <c r="BE147" s="214"/>
      <c r="BF147" s="214"/>
      <c r="BG147" s="214"/>
      <c r="BH147" s="214"/>
      <c r="BI147" s="214"/>
      <c r="BJ147" s="214"/>
      <c r="BK147" s="214"/>
      <c r="BL147" s="214"/>
      <c r="BM147" s="214"/>
      <c r="BN147" s="214"/>
    </row>
    <row r="148" spans="1:66" s="13" customFormat="1" ht="76.5" customHeight="1" x14ac:dyDescent="0.2">
      <c r="A148" s="204" t="s">
        <v>466</v>
      </c>
      <c r="B148" s="203" t="s">
        <v>467</v>
      </c>
      <c r="C148" s="203" t="s">
        <v>479</v>
      </c>
      <c r="D148" s="203" t="s">
        <v>480</v>
      </c>
      <c r="E148" s="231">
        <v>1</v>
      </c>
      <c r="F148" s="231">
        <v>1</v>
      </c>
      <c r="G148" s="231">
        <v>1</v>
      </c>
      <c r="H148" s="231">
        <v>1</v>
      </c>
      <c r="I148" s="231">
        <v>1</v>
      </c>
      <c r="J148" s="231">
        <v>1</v>
      </c>
      <c r="K148" s="231">
        <v>1</v>
      </c>
      <c r="L148" s="231">
        <v>1</v>
      </c>
      <c r="M148" s="231">
        <v>1</v>
      </c>
      <c r="N148" s="231">
        <v>1</v>
      </c>
      <c r="O148" s="231">
        <v>1</v>
      </c>
      <c r="P148" s="231">
        <v>1</v>
      </c>
      <c r="Q148" s="228">
        <f t="shared" si="2"/>
        <v>12</v>
      </c>
      <c r="R148" s="237" t="s">
        <v>102</v>
      </c>
      <c r="S148" s="204"/>
      <c r="T148" s="204"/>
      <c r="U148" s="203"/>
      <c r="V148" s="232" t="s">
        <v>471</v>
      </c>
      <c r="W148" s="247"/>
      <c r="X148" s="216"/>
      <c r="Y148" s="216"/>
      <c r="Z148" s="216"/>
      <c r="AA148" s="216"/>
      <c r="AB148" s="216"/>
      <c r="AC148" s="216"/>
      <c r="AD148" s="216"/>
      <c r="AE148" s="216"/>
      <c r="AF148" s="214"/>
      <c r="AG148" s="214"/>
      <c r="AH148" s="214"/>
      <c r="AI148" s="214"/>
      <c r="AJ148" s="214"/>
      <c r="AK148" s="214"/>
      <c r="AL148" s="214"/>
      <c r="AM148" s="214"/>
      <c r="AN148" s="214"/>
      <c r="AO148" s="214"/>
      <c r="AP148" s="214"/>
      <c r="AQ148" s="214"/>
      <c r="AR148" s="214"/>
      <c r="AS148" s="214"/>
      <c r="AT148" s="214"/>
      <c r="AU148" s="214"/>
      <c r="AV148" s="214"/>
      <c r="AW148" s="214"/>
      <c r="AX148" s="214"/>
      <c r="AY148" s="214"/>
      <c r="AZ148" s="214"/>
      <c r="BA148" s="214"/>
      <c r="BB148" s="214"/>
      <c r="BC148" s="214"/>
      <c r="BD148" s="214"/>
      <c r="BE148" s="214"/>
      <c r="BF148" s="214"/>
      <c r="BG148" s="214"/>
      <c r="BH148" s="214"/>
      <c r="BI148" s="214"/>
      <c r="BJ148" s="214"/>
      <c r="BK148" s="214"/>
      <c r="BL148" s="214"/>
      <c r="BM148" s="214"/>
      <c r="BN148" s="214"/>
    </row>
    <row r="149" spans="1:66" s="13" customFormat="1" ht="76.5" customHeight="1" x14ac:dyDescent="0.2">
      <c r="A149" s="204" t="s">
        <v>466</v>
      </c>
      <c r="B149" s="203" t="s">
        <v>467</v>
      </c>
      <c r="C149" s="203" t="s">
        <v>481</v>
      </c>
      <c r="D149" s="204" t="s">
        <v>482</v>
      </c>
      <c r="E149" s="227"/>
      <c r="F149" s="227"/>
      <c r="G149" s="227">
        <v>1</v>
      </c>
      <c r="H149" s="227"/>
      <c r="I149" s="227"/>
      <c r="J149" s="227">
        <v>1</v>
      </c>
      <c r="K149" s="227"/>
      <c r="L149" s="227"/>
      <c r="M149" s="227">
        <v>1</v>
      </c>
      <c r="N149" s="227"/>
      <c r="O149" s="227"/>
      <c r="P149" s="227">
        <v>1</v>
      </c>
      <c r="Q149" s="228">
        <f t="shared" si="2"/>
        <v>4</v>
      </c>
      <c r="R149" s="237" t="s">
        <v>102</v>
      </c>
      <c r="S149" s="204"/>
      <c r="T149" s="204"/>
      <c r="U149" s="204"/>
      <c r="V149" s="232" t="s">
        <v>471</v>
      </c>
      <c r="W149" s="247"/>
      <c r="X149" s="216"/>
      <c r="Y149" s="216"/>
      <c r="Z149" s="216"/>
      <c r="AA149" s="216"/>
      <c r="AB149" s="216"/>
      <c r="AC149" s="216"/>
      <c r="AD149" s="216"/>
      <c r="AE149" s="216"/>
      <c r="AF149" s="214"/>
      <c r="AG149" s="214"/>
      <c r="AH149" s="214"/>
      <c r="AI149" s="214"/>
      <c r="AJ149" s="214"/>
      <c r="AK149" s="214"/>
      <c r="AL149" s="214"/>
      <c r="AM149" s="214"/>
      <c r="AN149" s="214"/>
      <c r="AO149" s="214"/>
      <c r="AP149" s="214"/>
      <c r="AQ149" s="214"/>
      <c r="AR149" s="214"/>
      <c r="AS149" s="214"/>
      <c r="AT149" s="214"/>
      <c r="AU149" s="214"/>
      <c r="AV149" s="214"/>
      <c r="AW149" s="214"/>
      <c r="AX149" s="214"/>
      <c r="AY149" s="214"/>
      <c r="AZ149" s="214"/>
      <c r="BA149" s="214"/>
      <c r="BB149" s="214"/>
      <c r="BC149" s="214"/>
      <c r="BD149" s="214"/>
      <c r="BE149" s="214"/>
      <c r="BF149" s="214"/>
      <c r="BG149" s="214"/>
      <c r="BH149" s="214"/>
      <c r="BI149" s="214"/>
      <c r="BJ149" s="214"/>
      <c r="BK149" s="214"/>
      <c r="BL149" s="214"/>
      <c r="BM149" s="214"/>
      <c r="BN149" s="214"/>
    </row>
    <row r="150" spans="1:66" s="201" customFormat="1" x14ac:dyDescent="0.25">
      <c r="A150" s="202"/>
      <c r="B150" s="205"/>
      <c r="C150" s="205"/>
      <c r="D150" s="206"/>
      <c r="E150" s="207">
        <f t="shared" ref="E150:Q150" si="3">SUM(E15:E149)</f>
        <v>27</v>
      </c>
      <c r="F150" s="207">
        <f t="shared" si="3"/>
        <v>28</v>
      </c>
      <c r="G150" s="207">
        <f t="shared" si="3"/>
        <v>53</v>
      </c>
      <c r="H150" s="207">
        <f t="shared" si="3"/>
        <v>43</v>
      </c>
      <c r="I150" s="207">
        <f t="shared" si="3"/>
        <v>34</v>
      </c>
      <c r="J150" s="207">
        <f t="shared" si="3"/>
        <v>61</v>
      </c>
      <c r="K150" s="207">
        <f t="shared" si="3"/>
        <v>35</v>
      </c>
      <c r="L150" s="207">
        <f t="shared" si="3"/>
        <v>37</v>
      </c>
      <c r="M150" s="207">
        <f t="shared" si="3"/>
        <v>64</v>
      </c>
      <c r="N150" s="207">
        <f t="shared" si="3"/>
        <v>35</v>
      </c>
      <c r="O150" s="207">
        <f t="shared" si="3"/>
        <v>35</v>
      </c>
      <c r="P150" s="207">
        <f t="shared" si="3"/>
        <v>54</v>
      </c>
      <c r="Q150" s="207">
        <f t="shared" si="3"/>
        <v>465</v>
      </c>
      <c r="R150" s="202"/>
      <c r="S150" s="202"/>
      <c r="T150" s="202"/>
      <c r="U150" s="208"/>
      <c r="V150" s="245"/>
      <c r="W150" s="248"/>
      <c r="X150" s="211"/>
      <c r="Y150" s="211"/>
      <c r="Z150" s="211"/>
      <c r="AA150" s="211"/>
      <c r="AB150" s="211"/>
      <c r="AC150" s="216"/>
      <c r="AD150" s="211"/>
      <c r="AE150" s="211"/>
      <c r="AF150" s="213"/>
      <c r="AG150" s="213"/>
      <c r="AH150" s="213"/>
      <c r="AI150" s="213"/>
      <c r="AJ150" s="213"/>
      <c r="AK150" s="213"/>
      <c r="AL150" s="213"/>
      <c r="AM150" s="213"/>
      <c r="AN150" s="213"/>
      <c r="AO150" s="213"/>
      <c r="AP150" s="213"/>
      <c r="AQ150" s="213"/>
      <c r="AR150" s="213"/>
      <c r="AS150" s="213"/>
      <c r="AT150" s="213"/>
      <c r="AU150" s="213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3"/>
      <c r="BF150" s="213"/>
      <c r="BG150" s="213"/>
      <c r="BH150" s="213"/>
      <c r="BI150" s="213"/>
      <c r="BJ150" s="213"/>
      <c r="BK150" s="213"/>
      <c r="BL150" s="213"/>
      <c r="BM150" s="213"/>
      <c r="BN150" s="213"/>
    </row>
    <row r="151" spans="1:66" s="201" customFormat="1" x14ac:dyDescent="0.25">
      <c r="M151" s="209"/>
      <c r="N151" s="210"/>
      <c r="O151" s="211"/>
      <c r="P151" s="211"/>
      <c r="Q151" s="211"/>
      <c r="R151" s="274"/>
      <c r="S151" s="274"/>
      <c r="T151" s="274"/>
      <c r="U151" s="274"/>
      <c r="V151" s="274"/>
      <c r="W151" s="274"/>
      <c r="X151" s="211"/>
      <c r="Y151" s="211"/>
      <c r="Z151" s="211"/>
      <c r="AA151" s="211"/>
      <c r="AB151" s="211"/>
      <c r="AC151" s="216"/>
      <c r="AD151" s="211"/>
      <c r="AE151" s="211"/>
      <c r="AF151" s="213"/>
      <c r="AG151" s="213"/>
      <c r="AH151" s="213"/>
      <c r="AI151" s="213"/>
      <c r="AJ151" s="213"/>
      <c r="AK151" s="213"/>
      <c r="AL151" s="213"/>
      <c r="AM151" s="213"/>
      <c r="AN151" s="213"/>
      <c r="AO151" s="213"/>
      <c r="AP151" s="213"/>
      <c r="AQ151" s="213"/>
      <c r="AR151" s="213"/>
      <c r="AS151" s="213"/>
      <c r="AT151" s="213"/>
      <c r="AU151" s="213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3"/>
      <c r="BF151" s="213"/>
      <c r="BG151" s="213"/>
      <c r="BH151" s="213"/>
      <c r="BI151" s="213"/>
      <c r="BJ151" s="213"/>
      <c r="BK151" s="213"/>
      <c r="BL151" s="213"/>
      <c r="BM151" s="213"/>
      <c r="BN151" s="213"/>
    </row>
    <row r="152" spans="1:66" s="201" customFormat="1" ht="31.5" x14ac:dyDescent="0.5">
      <c r="M152" s="209"/>
      <c r="N152" s="210"/>
      <c r="O152" s="211"/>
      <c r="P152" s="211"/>
      <c r="Q152" s="211"/>
      <c r="R152" s="276" t="s">
        <v>1193</v>
      </c>
      <c r="S152" s="277"/>
      <c r="T152" s="277"/>
      <c r="U152" s="277"/>
      <c r="V152" s="277"/>
      <c r="W152" s="275"/>
      <c r="X152" s="211"/>
      <c r="Y152" s="211"/>
      <c r="Z152" s="211"/>
      <c r="AA152" s="211"/>
      <c r="AB152" s="211"/>
      <c r="AC152" s="216"/>
      <c r="AD152" s="211"/>
      <c r="AE152" s="211"/>
      <c r="AF152" s="213"/>
      <c r="AG152" s="213"/>
      <c r="AH152" s="213"/>
      <c r="AI152" s="213"/>
      <c r="AJ152" s="213"/>
      <c r="AK152" s="213"/>
      <c r="AL152" s="213"/>
      <c r="AM152" s="213"/>
      <c r="AN152" s="213"/>
      <c r="AO152" s="213"/>
      <c r="AP152" s="213"/>
      <c r="AQ152" s="213"/>
      <c r="AR152" s="213"/>
      <c r="AS152" s="213"/>
      <c r="AT152" s="213"/>
      <c r="AU152" s="213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3"/>
      <c r="BF152" s="213"/>
      <c r="BG152" s="213"/>
      <c r="BH152" s="213"/>
      <c r="BI152" s="213"/>
      <c r="BJ152" s="213"/>
      <c r="BK152" s="213"/>
      <c r="BL152" s="213"/>
      <c r="BM152" s="213"/>
      <c r="BN152" s="213"/>
    </row>
    <row r="153" spans="1:66" s="201" customFormat="1" ht="31.5" x14ac:dyDescent="0.5">
      <c r="M153" s="209"/>
      <c r="N153" s="210"/>
      <c r="O153" s="211"/>
      <c r="P153" s="211"/>
      <c r="Q153" s="211"/>
      <c r="R153" s="276" t="s">
        <v>1190</v>
      </c>
      <c r="S153" s="277"/>
      <c r="T153" s="277"/>
      <c r="U153" s="277"/>
      <c r="V153" s="277"/>
      <c r="W153" s="275"/>
      <c r="X153" s="211"/>
      <c r="Y153" s="211"/>
      <c r="Z153" s="211"/>
      <c r="AA153" s="211"/>
      <c r="AB153" s="211"/>
      <c r="AC153" s="216"/>
      <c r="AD153" s="211"/>
      <c r="AE153" s="211"/>
      <c r="AF153" s="213"/>
      <c r="AG153" s="213"/>
      <c r="AH153" s="213"/>
      <c r="AI153" s="213"/>
      <c r="AJ153" s="213"/>
      <c r="AK153" s="213"/>
      <c r="AL153" s="213"/>
      <c r="AM153" s="213"/>
      <c r="AN153" s="213"/>
      <c r="AO153" s="213"/>
      <c r="AP153" s="213"/>
      <c r="AQ153" s="213"/>
      <c r="AR153" s="213"/>
      <c r="AS153" s="213"/>
      <c r="AT153" s="213"/>
      <c r="AU153" s="213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3"/>
      <c r="BF153" s="213"/>
      <c r="BG153" s="213"/>
      <c r="BH153" s="213"/>
      <c r="BI153" s="213"/>
      <c r="BJ153" s="213"/>
      <c r="BK153" s="213"/>
      <c r="BL153" s="213"/>
      <c r="BM153" s="213"/>
      <c r="BN153" s="213"/>
    </row>
    <row r="154" spans="1:66" s="201" customFormat="1" ht="31.5" x14ac:dyDescent="0.5">
      <c r="M154" s="209"/>
      <c r="N154" s="210"/>
      <c r="O154" s="211"/>
      <c r="P154" s="211"/>
      <c r="Q154" s="211"/>
      <c r="R154" s="276" t="s">
        <v>1191</v>
      </c>
      <c r="S154" s="277"/>
      <c r="T154" s="277"/>
      <c r="U154" s="277"/>
      <c r="V154" s="277"/>
      <c r="W154" s="275"/>
      <c r="X154" s="211"/>
      <c r="Y154" s="211"/>
      <c r="Z154" s="211"/>
      <c r="AA154" s="211"/>
      <c r="AB154" s="211"/>
      <c r="AC154" s="216"/>
      <c r="AD154" s="211"/>
      <c r="AE154" s="211"/>
      <c r="AF154" s="213"/>
      <c r="AG154" s="213"/>
      <c r="AH154" s="213"/>
      <c r="AI154" s="213"/>
      <c r="AJ154" s="213"/>
      <c r="AK154" s="213"/>
      <c r="AL154" s="213"/>
      <c r="AM154" s="213"/>
      <c r="AN154" s="213"/>
      <c r="AO154" s="213"/>
      <c r="AP154" s="213"/>
      <c r="AQ154" s="213"/>
      <c r="AR154" s="213"/>
      <c r="AS154" s="213"/>
      <c r="AT154" s="213"/>
      <c r="AU154" s="213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3"/>
      <c r="BF154" s="213"/>
      <c r="BG154" s="213"/>
      <c r="BH154" s="213"/>
      <c r="BI154" s="213"/>
      <c r="BJ154" s="213"/>
      <c r="BK154" s="213"/>
      <c r="BL154" s="213"/>
      <c r="BM154" s="213"/>
      <c r="BN154" s="213"/>
    </row>
    <row r="155" spans="1:66" s="201" customFormat="1" ht="31.5" x14ac:dyDescent="0.5">
      <c r="M155" s="209"/>
      <c r="N155" s="210"/>
      <c r="O155" s="211"/>
      <c r="P155" s="211"/>
      <c r="Q155" s="211"/>
      <c r="R155" s="276" t="s">
        <v>1192</v>
      </c>
      <c r="S155" s="277"/>
      <c r="T155" s="277"/>
      <c r="U155" s="277"/>
      <c r="V155" s="277"/>
      <c r="W155" s="275"/>
      <c r="X155" s="211"/>
      <c r="Y155" s="211"/>
      <c r="Z155" s="211"/>
      <c r="AA155" s="211"/>
      <c r="AB155" s="211"/>
      <c r="AC155" s="216"/>
      <c r="AD155" s="211"/>
      <c r="AE155" s="211"/>
      <c r="AF155" s="213"/>
      <c r="AG155" s="213"/>
      <c r="AH155" s="213"/>
      <c r="AI155" s="213"/>
      <c r="AJ155" s="213"/>
      <c r="AK155" s="213"/>
      <c r="AL155" s="213"/>
      <c r="AM155" s="213"/>
      <c r="AN155" s="213"/>
      <c r="AO155" s="213"/>
      <c r="AP155" s="213"/>
      <c r="AQ155" s="213"/>
      <c r="AR155" s="213"/>
      <c r="AS155" s="213"/>
      <c r="AT155" s="213"/>
      <c r="AU155" s="213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3"/>
      <c r="BF155" s="213"/>
      <c r="BG155" s="213"/>
      <c r="BH155" s="213"/>
      <c r="BI155" s="213"/>
      <c r="BJ155" s="213"/>
      <c r="BK155" s="213"/>
      <c r="BL155" s="213"/>
      <c r="BM155" s="213"/>
      <c r="BN155" s="213"/>
    </row>
    <row r="156" spans="1:66" s="201" customFormat="1" ht="31.5" x14ac:dyDescent="0.5">
      <c r="M156" s="209"/>
      <c r="N156" s="210"/>
      <c r="O156" s="211"/>
      <c r="P156" s="211"/>
      <c r="Q156" s="211"/>
      <c r="R156" s="277"/>
      <c r="S156" s="277"/>
      <c r="T156" s="277"/>
      <c r="U156" s="277"/>
      <c r="V156" s="277"/>
      <c r="W156" s="275"/>
      <c r="X156" s="211"/>
      <c r="Y156" s="211"/>
      <c r="Z156" s="211"/>
      <c r="AA156" s="211"/>
      <c r="AB156" s="211"/>
      <c r="AC156" s="216"/>
      <c r="AD156" s="211"/>
      <c r="AE156" s="211"/>
      <c r="AF156" s="213"/>
      <c r="AG156" s="213"/>
      <c r="AH156" s="213"/>
      <c r="AI156" s="213"/>
      <c r="AJ156" s="213"/>
      <c r="AK156" s="213"/>
      <c r="AL156" s="213"/>
      <c r="AM156" s="213"/>
      <c r="AN156" s="213"/>
      <c r="AO156" s="213"/>
      <c r="AP156" s="213"/>
      <c r="AQ156" s="213"/>
      <c r="AR156" s="213"/>
      <c r="AS156" s="213"/>
      <c r="AT156" s="213"/>
      <c r="AU156" s="213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3"/>
      <c r="BF156" s="213"/>
      <c r="BG156" s="213"/>
      <c r="BH156" s="213"/>
      <c r="BI156" s="213"/>
      <c r="BJ156" s="213"/>
      <c r="BK156" s="213"/>
      <c r="BL156" s="213"/>
      <c r="BM156" s="213"/>
      <c r="BN156" s="213"/>
    </row>
    <row r="157" spans="1:66" s="201" customFormat="1" x14ac:dyDescent="0.25">
      <c r="M157" s="209"/>
      <c r="N157" s="210"/>
      <c r="O157" s="211"/>
      <c r="P157" s="211"/>
      <c r="Q157" s="211"/>
      <c r="R157" s="211"/>
      <c r="S157" s="211"/>
      <c r="T157" s="211"/>
      <c r="U157" s="211"/>
      <c r="V157" s="221"/>
      <c r="W157" s="213"/>
      <c r="X157" s="211"/>
      <c r="Y157" s="211"/>
      <c r="Z157" s="211"/>
      <c r="AA157" s="211"/>
      <c r="AB157" s="211"/>
      <c r="AC157" s="216"/>
      <c r="AD157" s="211"/>
      <c r="AE157" s="211"/>
      <c r="AF157" s="213"/>
      <c r="AG157" s="213"/>
      <c r="AH157" s="213"/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3"/>
      <c r="AU157" s="213"/>
      <c r="AV157" s="213"/>
      <c r="AW157" s="213"/>
      <c r="AX157" s="213"/>
      <c r="AY157" s="213"/>
      <c r="AZ157" s="213"/>
      <c r="BA157" s="213"/>
      <c r="BB157" s="213"/>
      <c r="BC157" s="213"/>
      <c r="BD157" s="213"/>
      <c r="BE157" s="213"/>
      <c r="BF157" s="213"/>
      <c r="BG157" s="213"/>
      <c r="BH157" s="213"/>
      <c r="BI157" s="213"/>
      <c r="BJ157" s="213"/>
      <c r="BK157" s="213"/>
      <c r="BL157" s="213"/>
      <c r="BM157" s="213"/>
      <c r="BN157" s="213"/>
    </row>
    <row r="158" spans="1:66" s="201" customFormat="1" x14ac:dyDescent="0.25">
      <c r="M158" s="209"/>
      <c r="N158" s="210"/>
      <c r="O158" s="211"/>
      <c r="P158" s="211"/>
      <c r="Q158" s="211"/>
      <c r="R158" s="211"/>
      <c r="S158" s="211"/>
      <c r="T158" s="211"/>
      <c r="U158" s="211"/>
      <c r="V158" s="221"/>
      <c r="W158" s="213"/>
      <c r="X158" s="211"/>
      <c r="Y158" s="211"/>
      <c r="Z158" s="211"/>
      <c r="AA158" s="211"/>
      <c r="AB158" s="211"/>
      <c r="AC158" s="216"/>
      <c r="AD158" s="211"/>
      <c r="AE158" s="211"/>
      <c r="AF158" s="213"/>
      <c r="AG158" s="213"/>
      <c r="AH158" s="213"/>
      <c r="AI158" s="213"/>
      <c r="AJ158" s="213"/>
      <c r="AK158" s="213"/>
      <c r="AL158" s="213"/>
      <c r="AM158" s="213"/>
      <c r="AN158" s="213"/>
      <c r="AO158" s="213"/>
      <c r="AP158" s="213"/>
      <c r="AQ158" s="213"/>
      <c r="AR158" s="213"/>
      <c r="AS158" s="213"/>
      <c r="AT158" s="213"/>
      <c r="AU158" s="213"/>
      <c r="AV158" s="213"/>
      <c r="AW158" s="213"/>
      <c r="AX158" s="213"/>
      <c r="AY158" s="213"/>
      <c r="AZ158" s="213"/>
      <c r="BA158" s="213"/>
      <c r="BB158" s="213"/>
      <c r="BC158" s="213"/>
      <c r="BD158" s="213"/>
      <c r="BE158" s="213"/>
      <c r="BF158" s="213"/>
      <c r="BG158" s="213"/>
      <c r="BH158" s="213"/>
      <c r="BI158" s="213"/>
      <c r="BJ158" s="213"/>
      <c r="BK158" s="213"/>
      <c r="BL158" s="213"/>
      <c r="BM158" s="213"/>
      <c r="BN158" s="213"/>
    </row>
    <row r="159" spans="1:66" s="201" customFormat="1" x14ac:dyDescent="0.25">
      <c r="M159" s="209"/>
      <c r="N159" s="210"/>
      <c r="O159" s="211"/>
      <c r="P159" s="211"/>
      <c r="Q159" s="211"/>
      <c r="R159" s="211"/>
      <c r="S159" s="211"/>
      <c r="T159" s="211"/>
      <c r="U159" s="211"/>
      <c r="V159" s="221"/>
      <c r="W159" s="213"/>
      <c r="X159" s="211"/>
      <c r="Y159" s="211"/>
      <c r="Z159" s="211"/>
      <c r="AA159" s="211"/>
      <c r="AB159" s="211"/>
      <c r="AC159" s="216"/>
      <c r="AD159" s="211"/>
      <c r="AE159" s="211"/>
      <c r="AF159" s="213"/>
      <c r="AG159" s="213"/>
      <c r="AH159" s="213"/>
      <c r="AI159" s="213"/>
      <c r="AJ159" s="213"/>
      <c r="AK159" s="213"/>
      <c r="AL159" s="213"/>
      <c r="AM159" s="213"/>
      <c r="AN159" s="213"/>
      <c r="AO159" s="213"/>
      <c r="AP159" s="213"/>
      <c r="AQ159" s="213"/>
      <c r="AR159" s="213"/>
      <c r="AS159" s="213"/>
      <c r="AT159" s="213"/>
      <c r="AU159" s="213"/>
      <c r="AV159" s="213"/>
      <c r="AW159" s="213"/>
      <c r="AX159" s="213"/>
      <c r="AY159" s="213"/>
      <c r="AZ159" s="213"/>
      <c r="BA159" s="213"/>
      <c r="BB159" s="213"/>
      <c r="BC159" s="213"/>
      <c r="BD159" s="213"/>
      <c r="BE159" s="213"/>
      <c r="BF159" s="213"/>
      <c r="BG159" s="213"/>
      <c r="BH159" s="213"/>
      <c r="BI159" s="213"/>
      <c r="BJ159" s="213"/>
      <c r="BK159" s="213"/>
      <c r="BL159" s="213"/>
      <c r="BM159" s="213"/>
      <c r="BN159" s="213"/>
    </row>
    <row r="160" spans="1:66" s="201" customFormat="1" x14ac:dyDescent="0.25">
      <c r="M160" s="209"/>
      <c r="N160" s="210"/>
      <c r="O160" s="211"/>
      <c r="P160" s="211"/>
      <c r="Q160" s="211"/>
      <c r="R160" s="211"/>
      <c r="S160" s="211"/>
      <c r="T160" s="211"/>
      <c r="U160" s="211"/>
      <c r="V160" s="221"/>
      <c r="W160" s="213"/>
      <c r="X160" s="211"/>
      <c r="Y160" s="211"/>
      <c r="Z160" s="211"/>
      <c r="AA160" s="211"/>
      <c r="AB160" s="211"/>
      <c r="AC160" s="216"/>
      <c r="AD160" s="211"/>
      <c r="AE160" s="211"/>
      <c r="AF160" s="213"/>
      <c r="AG160" s="213"/>
      <c r="AH160" s="213"/>
      <c r="AI160" s="213"/>
      <c r="AJ160" s="213"/>
      <c r="AK160" s="213"/>
      <c r="AL160" s="213"/>
      <c r="AM160" s="213"/>
      <c r="AN160" s="213"/>
      <c r="AO160" s="213"/>
      <c r="AP160" s="213"/>
      <c r="AQ160" s="213"/>
      <c r="AR160" s="213"/>
      <c r="AS160" s="213"/>
      <c r="AT160" s="213"/>
      <c r="AU160" s="213"/>
      <c r="AV160" s="213"/>
      <c r="AW160" s="213"/>
      <c r="AX160" s="213"/>
      <c r="AY160" s="213"/>
      <c r="AZ160" s="213"/>
      <c r="BA160" s="213"/>
      <c r="BB160" s="213"/>
      <c r="BC160" s="213"/>
      <c r="BD160" s="213"/>
      <c r="BE160" s="213"/>
      <c r="BF160" s="213"/>
      <c r="BG160" s="213"/>
      <c r="BH160" s="213"/>
      <c r="BI160" s="213"/>
      <c r="BJ160" s="213"/>
      <c r="BK160" s="213"/>
      <c r="BL160" s="213"/>
      <c r="BM160" s="213"/>
      <c r="BN160" s="213"/>
    </row>
    <row r="161" spans="11:66" s="201" customFormat="1" x14ac:dyDescent="0.25">
      <c r="M161" s="209"/>
      <c r="N161" s="210"/>
      <c r="O161" s="211"/>
      <c r="P161" s="211"/>
      <c r="Q161" s="211"/>
      <c r="R161" s="211"/>
      <c r="S161" s="211"/>
      <c r="T161" s="211"/>
      <c r="U161" s="211"/>
      <c r="V161" s="221"/>
      <c r="W161" s="213"/>
      <c r="X161" s="211"/>
      <c r="Y161" s="211"/>
      <c r="Z161" s="211"/>
      <c r="AA161" s="211"/>
      <c r="AB161" s="211"/>
      <c r="AC161" s="216"/>
      <c r="AD161" s="211"/>
      <c r="AE161" s="211"/>
      <c r="AF161" s="213"/>
      <c r="AG161" s="213"/>
      <c r="AH161" s="213"/>
      <c r="AI161" s="213"/>
      <c r="AJ161" s="213"/>
      <c r="AK161" s="213"/>
      <c r="AL161" s="213"/>
      <c r="AM161" s="213"/>
      <c r="AN161" s="213"/>
      <c r="AO161" s="213"/>
      <c r="AP161" s="213"/>
      <c r="AQ161" s="213"/>
      <c r="AR161" s="213"/>
      <c r="AS161" s="213"/>
      <c r="AT161" s="213"/>
      <c r="AU161" s="213"/>
      <c r="AV161" s="213"/>
      <c r="AW161" s="213"/>
      <c r="AX161" s="213"/>
      <c r="AY161" s="213"/>
      <c r="AZ161" s="213"/>
      <c r="BA161" s="213"/>
      <c r="BB161" s="213"/>
      <c r="BC161" s="213"/>
      <c r="BD161" s="213"/>
      <c r="BE161" s="213"/>
      <c r="BF161" s="213"/>
      <c r="BG161" s="213"/>
      <c r="BH161" s="213"/>
      <c r="BI161" s="213"/>
      <c r="BJ161" s="213"/>
      <c r="BK161" s="213"/>
      <c r="BL161" s="213"/>
      <c r="BM161" s="213"/>
      <c r="BN161" s="213"/>
    </row>
    <row r="162" spans="11:66" s="199" customFormat="1" x14ac:dyDescent="0.25">
      <c r="K162" s="198"/>
      <c r="L162" s="195"/>
      <c r="M162" s="196"/>
      <c r="N162" s="196"/>
      <c r="O162" s="196"/>
      <c r="P162" s="196"/>
      <c r="Q162" s="196"/>
      <c r="R162" s="196"/>
      <c r="S162" s="196"/>
      <c r="T162" s="196"/>
      <c r="V162" s="220"/>
      <c r="W162" s="212"/>
      <c r="X162" s="196"/>
      <c r="Y162" s="196"/>
      <c r="Z162" s="196"/>
      <c r="AA162" s="196"/>
      <c r="AB162" s="196"/>
      <c r="AC162" s="196"/>
      <c r="AD162" s="196"/>
      <c r="AE162" s="196"/>
      <c r="AF162" s="212"/>
      <c r="AG162" s="212"/>
      <c r="AH162" s="212"/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  <c r="BI162" s="212"/>
      <c r="BJ162" s="212"/>
      <c r="BK162" s="212"/>
      <c r="BL162" s="212"/>
      <c r="BM162" s="212"/>
      <c r="BN162" s="212"/>
    </row>
    <row r="163" spans="11:66" s="199" customFormat="1" x14ac:dyDescent="0.25">
      <c r="K163" s="198"/>
      <c r="L163" s="195"/>
      <c r="M163" s="196"/>
      <c r="N163" s="196"/>
      <c r="O163" s="196"/>
      <c r="P163" s="196"/>
      <c r="Q163" s="196"/>
      <c r="R163" s="196"/>
      <c r="S163" s="196"/>
      <c r="T163" s="196"/>
      <c r="V163" s="220"/>
      <c r="W163" s="212"/>
      <c r="X163" s="196"/>
      <c r="Y163" s="196"/>
      <c r="Z163" s="196"/>
      <c r="AA163" s="196"/>
      <c r="AB163" s="196"/>
      <c r="AC163" s="196"/>
      <c r="AD163" s="196"/>
      <c r="AE163" s="196"/>
      <c r="AF163" s="212"/>
      <c r="AG163" s="212"/>
      <c r="AH163" s="212"/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  <c r="BI163" s="212"/>
      <c r="BJ163" s="212"/>
      <c r="BK163" s="212"/>
      <c r="BL163" s="212"/>
      <c r="BM163" s="212"/>
      <c r="BN163" s="212"/>
    </row>
    <row r="164" spans="11:66" s="199" customFormat="1" x14ac:dyDescent="0.25">
      <c r="K164" s="198"/>
      <c r="L164" s="195"/>
      <c r="M164" s="196"/>
      <c r="N164" s="196"/>
      <c r="O164" s="196"/>
      <c r="P164" s="196"/>
      <c r="Q164" s="196"/>
      <c r="R164" s="196"/>
      <c r="S164" s="196"/>
      <c r="T164" s="196"/>
      <c r="V164" s="220"/>
      <c r="W164" s="212"/>
      <c r="X164" s="196"/>
      <c r="Y164" s="196"/>
      <c r="Z164" s="196"/>
      <c r="AA164" s="196"/>
      <c r="AB164" s="196"/>
      <c r="AC164" s="196"/>
      <c r="AD164" s="196"/>
      <c r="AE164" s="196"/>
      <c r="AF164" s="212"/>
      <c r="AG164" s="212"/>
      <c r="AH164" s="212"/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  <c r="BI164" s="212"/>
      <c r="BJ164" s="212"/>
      <c r="BK164" s="212"/>
      <c r="BL164" s="212"/>
      <c r="BM164" s="212"/>
      <c r="BN164" s="212"/>
    </row>
    <row r="165" spans="11:66" s="199" customFormat="1" x14ac:dyDescent="0.25">
      <c r="K165" s="198"/>
      <c r="L165" s="195"/>
      <c r="M165" s="196"/>
      <c r="N165" s="196"/>
      <c r="O165" s="196"/>
      <c r="P165" s="196"/>
      <c r="Q165" s="196"/>
      <c r="R165" s="196"/>
      <c r="S165" s="196"/>
      <c r="T165" s="196"/>
      <c r="V165" s="220"/>
      <c r="W165" s="212"/>
      <c r="X165" s="196"/>
      <c r="Y165" s="196"/>
      <c r="Z165" s="196"/>
      <c r="AA165" s="196"/>
      <c r="AB165" s="196"/>
      <c r="AC165" s="196"/>
      <c r="AD165" s="196"/>
      <c r="AE165" s="196"/>
      <c r="AF165" s="212"/>
      <c r="AG165" s="212"/>
      <c r="AH165" s="212"/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  <c r="BI165" s="212"/>
      <c r="BJ165" s="212"/>
      <c r="BK165" s="212"/>
      <c r="BL165" s="212"/>
      <c r="BM165" s="212"/>
      <c r="BN165" s="212"/>
    </row>
    <row r="166" spans="11:66" s="199" customFormat="1" x14ac:dyDescent="0.25">
      <c r="K166" s="198"/>
      <c r="L166" s="195"/>
      <c r="M166" s="196"/>
      <c r="N166" s="196"/>
      <c r="O166" s="196"/>
      <c r="P166" s="196"/>
      <c r="Q166" s="196"/>
      <c r="R166" s="196"/>
      <c r="S166" s="196"/>
      <c r="T166" s="196"/>
      <c r="V166" s="220"/>
      <c r="W166" s="212"/>
      <c r="X166" s="196"/>
      <c r="Y166" s="196"/>
      <c r="Z166" s="196"/>
      <c r="AA166" s="196"/>
      <c r="AB166" s="196"/>
      <c r="AC166" s="196"/>
      <c r="AD166" s="196"/>
      <c r="AE166" s="196"/>
      <c r="AF166" s="212"/>
      <c r="AG166" s="212"/>
      <c r="AH166" s="212"/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  <c r="BI166" s="212"/>
      <c r="BJ166" s="212"/>
      <c r="BK166" s="212"/>
      <c r="BL166" s="212"/>
      <c r="BM166" s="212"/>
      <c r="BN166" s="212"/>
    </row>
    <row r="167" spans="11:66" s="199" customFormat="1" x14ac:dyDescent="0.25">
      <c r="K167" s="198"/>
      <c r="L167" s="195"/>
      <c r="M167" s="196"/>
      <c r="N167" s="196"/>
      <c r="O167" s="196"/>
      <c r="P167" s="196"/>
      <c r="Q167" s="196"/>
      <c r="R167" s="196"/>
      <c r="S167" s="196"/>
      <c r="T167" s="196"/>
      <c r="V167" s="220"/>
      <c r="W167" s="212"/>
      <c r="X167" s="196"/>
      <c r="Y167" s="196"/>
      <c r="Z167" s="196"/>
      <c r="AA167" s="196"/>
      <c r="AB167" s="196"/>
      <c r="AC167" s="196"/>
      <c r="AD167" s="196"/>
      <c r="AE167" s="196"/>
      <c r="AF167" s="212"/>
      <c r="AG167" s="212"/>
      <c r="AH167" s="212"/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  <c r="BI167" s="212"/>
      <c r="BJ167" s="212"/>
      <c r="BK167" s="212"/>
      <c r="BL167" s="212"/>
      <c r="BM167" s="212"/>
      <c r="BN167" s="212"/>
    </row>
    <row r="168" spans="11:66" s="199" customFormat="1" x14ac:dyDescent="0.25">
      <c r="K168" s="198"/>
      <c r="L168" s="195"/>
      <c r="M168" s="196"/>
      <c r="N168" s="196"/>
      <c r="O168" s="196"/>
      <c r="P168" s="196"/>
      <c r="Q168" s="196"/>
      <c r="R168" s="196"/>
      <c r="S168" s="196"/>
      <c r="T168" s="196"/>
      <c r="V168" s="220"/>
      <c r="W168" s="212"/>
      <c r="X168" s="196"/>
      <c r="Y168" s="196"/>
      <c r="Z168" s="196"/>
      <c r="AA168" s="196"/>
      <c r="AB168" s="196"/>
      <c r="AC168" s="196"/>
      <c r="AD168" s="196"/>
      <c r="AE168" s="196"/>
      <c r="AF168" s="212"/>
      <c r="AG168" s="212"/>
      <c r="AH168" s="212"/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  <c r="BI168" s="212"/>
      <c r="BJ168" s="212"/>
      <c r="BK168" s="212"/>
      <c r="BL168" s="212"/>
      <c r="BM168" s="212"/>
      <c r="BN168" s="212"/>
    </row>
    <row r="169" spans="11:66" s="199" customFormat="1" x14ac:dyDescent="0.25">
      <c r="K169" s="198"/>
      <c r="L169" s="195"/>
      <c r="M169" s="196"/>
      <c r="N169" s="196"/>
      <c r="O169" s="196"/>
      <c r="P169" s="196"/>
      <c r="Q169" s="196"/>
      <c r="R169" s="196"/>
      <c r="S169" s="196"/>
      <c r="T169" s="196"/>
      <c r="V169" s="220"/>
      <c r="W169" s="212"/>
      <c r="X169" s="196"/>
      <c r="Y169" s="196"/>
      <c r="Z169" s="196"/>
      <c r="AA169" s="196"/>
      <c r="AB169" s="196"/>
      <c r="AC169" s="196"/>
      <c r="AD169" s="196"/>
      <c r="AE169" s="196"/>
      <c r="AF169" s="212"/>
      <c r="AG169" s="212"/>
      <c r="AH169" s="212"/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  <c r="BI169" s="212"/>
      <c r="BJ169" s="212"/>
      <c r="BK169" s="212"/>
      <c r="BL169" s="212"/>
      <c r="BM169" s="212"/>
      <c r="BN169" s="212"/>
    </row>
    <row r="170" spans="11:66" s="199" customFormat="1" x14ac:dyDescent="0.25">
      <c r="K170" s="198"/>
      <c r="L170" s="195"/>
      <c r="M170" s="196"/>
      <c r="N170" s="196"/>
      <c r="O170" s="196"/>
      <c r="P170" s="196"/>
      <c r="Q170" s="196"/>
      <c r="R170" s="196"/>
      <c r="S170" s="196"/>
      <c r="T170" s="196"/>
      <c r="V170" s="220"/>
      <c r="W170" s="212"/>
      <c r="X170" s="196"/>
      <c r="Y170" s="196"/>
      <c r="Z170" s="196"/>
      <c r="AA170" s="196"/>
      <c r="AB170" s="196"/>
      <c r="AC170" s="196"/>
      <c r="AD170" s="196"/>
      <c r="AE170" s="196"/>
      <c r="AF170" s="212"/>
      <c r="AG170" s="212"/>
      <c r="AH170" s="212"/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  <c r="BI170" s="212"/>
      <c r="BJ170" s="212"/>
      <c r="BK170" s="212"/>
      <c r="BL170" s="212"/>
      <c r="BM170" s="212"/>
      <c r="BN170" s="212"/>
    </row>
    <row r="171" spans="11:66" s="199" customFormat="1" x14ac:dyDescent="0.25">
      <c r="K171" s="198"/>
      <c r="L171" s="195"/>
      <c r="M171" s="196"/>
      <c r="N171" s="196"/>
      <c r="O171" s="196"/>
      <c r="P171" s="196"/>
      <c r="Q171" s="196"/>
      <c r="R171" s="196"/>
      <c r="S171" s="196"/>
      <c r="T171" s="196"/>
      <c r="V171" s="220"/>
      <c r="W171" s="212"/>
      <c r="X171" s="196"/>
      <c r="Y171" s="196"/>
      <c r="Z171" s="196"/>
      <c r="AA171" s="196"/>
      <c r="AB171" s="196"/>
      <c r="AC171" s="196"/>
      <c r="AD171" s="196"/>
      <c r="AE171" s="196"/>
      <c r="AF171" s="212"/>
      <c r="AG171" s="212"/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  <c r="BI171" s="212"/>
      <c r="BJ171" s="212"/>
      <c r="BK171" s="212"/>
      <c r="BL171" s="212"/>
      <c r="BM171" s="212"/>
      <c r="BN171" s="212"/>
    </row>
    <row r="172" spans="11:66" s="199" customFormat="1" x14ac:dyDescent="0.25">
      <c r="K172" s="198"/>
      <c r="L172" s="195"/>
      <c r="M172" s="196"/>
      <c r="N172" s="196"/>
      <c r="O172" s="196"/>
      <c r="P172" s="196"/>
      <c r="Q172" s="196"/>
      <c r="R172" s="196"/>
      <c r="S172" s="196"/>
      <c r="T172" s="196"/>
      <c r="V172" s="220"/>
      <c r="W172" s="212"/>
      <c r="X172" s="196"/>
      <c r="Y172" s="196"/>
      <c r="Z172" s="196"/>
      <c r="AA172" s="196"/>
      <c r="AB172" s="196"/>
      <c r="AC172" s="196"/>
      <c r="AD172" s="196"/>
      <c r="AE172" s="196"/>
      <c r="AF172" s="212"/>
      <c r="AG172" s="212"/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  <c r="BI172" s="212"/>
      <c r="BJ172" s="212"/>
      <c r="BK172" s="212"/>
      <c r="BL172" s="212"/>
      <c r="BM172" s="212"/>
      <c r="BN172" s="212"/>
    </row>
    <row r="173" spans="11:66" s="199" customFormat="1" x14ac:dyDescent="0.25">
      <c r="K173" s="198"/>
      <c r="L173" s="195"/>
      <c r="M173" s="196"/>
      <c r="N173" s="196"/>
      <c r="O173" s="196"/>
      <c r="P173" s="196"/>
      <c r="Q173" s="196"/>
      <c r="R173" s="196"/>
      <c r="S173" s="196"/>
      <c r="T173" s="196"/>
      <c r="V173" s="220"/>
      <c r="W173" s="212"/>
      <c r="X173" s="196"/>
      <c r="Y173" s="196"/>
      <c r="Z173" s="196"/>
      <c r="AA173" s="196"/>
      <c r="AB173" s="196"/>
      <c r="AC173" s="196"/>
      <c r="AD173" s="196"/>
      <c r="AE173" s="196"/>
      <c r="AF173" s="212"/>
      <c r="AG173" s="212"/>
      <c r="AH173" s="212"/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  <c r="BI173" s="212"/>
      <c r="BJ173" s="212"/>
      <c r="BK173" s="212"/>
      <c r="BL173" s="212"/>
      <c r="BM173" s="212"/>
      <c r="BN173" s="212"/>
    </row>
    <row r="174" spans="11:66" s="199" customFormat="1" x14ac:dyDescent="0.25">
      <c r="K174" s="198"/>
      <c r="L174" s="195"/>
      <c r="M174" s="196"/>
      <c r="N174" s="196"/>
      <c r="O174" s="196"/>
      <c r="P174" s="196"/>
      <c r="Q174" s="196"/>
      <c r="R174" s="196"/>
      <c r="S174" s="196"/>
      <c r="T174" s="196"/>
      <c r="V174" s="220"/>
      <c r="W174" s="212"/>
      <c r="X174" s="196"/>
      <c r="Y174" s="196"/>
      <c r="Z174" s="196"/>
      <c r="AA174" s="196"/>
      <c r="AB174" s="196"/>
      <c r="AC174" s="196"/>
      <c r="AD174" s="196"/>
      <c r="AE174" s="196"/>
      <c r="AF174" s="212"/>
      <c r="AG174" s="212"/>
      <c r="AH174" s="212"/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  <c r="BI174" s="212"/>
      <c r="BJ174" s="212"/>
      <c r="BK174" s="212"/>
      <c r="BL174" s="212"/>
      <c r="BM174" s="212"/>
      <c r="BN174" s="212"/>
    </row>
    <row r="175" spans="11:66" s="199" customFormat="1" x14ac:dyDescent="0.25">
      <c r="K175" s="198"/>
      <c r="L175" s="195"/>
      <c r="M175" s="196"/>
      <c r="N175" s="196"/>
      <c r="O175" s="196"/>
      <c r="P175" s="196"/>
      <c r="Q175" s="196"/>
      <c r="R175" s="196"/>
      <c r="S175" s="196"/>
      <c r="T175" s="196"/>
      <c r="V175" s="220"/>
      <c r="W175" s="212"/>
      <c r="X175" s="196"/>
      <c r="Y175" s="196"/>
      <c r="Z175" s="196"/>
      <c r="AA175" s="196"/>
      <c r="AB175" s="196"/>
      <c r="AC175" s="196"/>
      <c r="AD175" s="196"/>
      <c r="AE175" s="196"/>
      <c r="AF175" s="212"/>
      <c r="AG175" s="212"/>
      <c r="AH175" s="212"/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  <c r="BI175" s="212"/>
      <c r="BJ175" s="212"/>
      <c r="BK175" s="212"/>
      <c r="BL175" s="212"/>
      <c r="BM175" s="212"/>
      <c r="BN175" s="212"/>
    </row>
    <row r="176" spans="11:66" s="199" customFormat="1" x14ac:dyDescent="0.25">
      <c r="K176" s="198"/>
      <c r="L176" s="195"/>
      <c r="M176" s="196"/>
      <c r="N176" s="196"/>
      <c r="O176" s="196"/>
      <c r="P176" s="196"/>
      <c r="Q176" s="196"/>
      <c r="R176" s="196"/>
      <c r="S176" s="196"/>
      <c r="T176" s="196"/>
      <c r="V176" s="220"/>
      <c r="W176" s="212"/>
      <c r="X176" s="196"/>
      <c r="Y176" s="196"/>
      <c r="Z176" s="196"/>
      <c r="AA176" s="196"/>
      <c r="AB176" s="196"/>
      <c r="AC176" s="196"/>
      <c r="AD176" s="196"/>
      <c r="AE176" s="196"/>
      <c r="AF176" s="212"/>
      <c r="AG176" s="212"/>
      <c r="AH176" s="212"/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  <c r="BI176" s="212"/>
      <c r="BJ176" s="212"/>
      <c r="BK176" s="212"/>
      <c r="BL176" s="212"/>
      <c r="BM176" s="212"/>
      <c r="BN176" s="212"/>
    </row>
    <row r="177" spans="11:66" s="199" customFormat="1" x14ac:dyDescent="0.25">
      <c r="K177" s="198"/>
      <c r="L177" s="195"/>
      <c r="M177" s="196"/>
      <c r="N177" s="196"/>
      <c r="O177" s="196"/>
      <c r="P177" s="196"/>
      <c r="Q177" s="196"/>
      <c r="R177" s="196"/>
      <c r="S177" s="196"/>
      <c r="T177" s="196"/>
      <c r="V177" s="220"/>
      <c r="W177" s="212"/>
      <c r="X177" s="196"/>
      <c r="Y177" s="196"/>
      <c r="Z177" s="196"/>
      <c r="AA177" s="196"/>
      <c r="AB177" s="196"/>
      <c r="AC177" s="196"/>
      <c r="AD177" s="196"/>
      <c r="AE177" s="196"/>
      <c r="AF177" s="212"/>
      <c r="AG177" s="212"/>
      <c r="AH177" s="212"/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  <c r="BI177" s="212"/>
      <c r="BJ177" s="212"/>
      <c r="BK177" s="212"/>
      <c r="BL177" s="212"/>
      <c r="BM177" s="212"/>
      <c r="BN177" s="212"/>
    </row>
    <row r="178" spans="11:66" s="199" customFormat="1" x14ac:dyDescent="0.25">
      <c r="K178" s="198"/>
      <c r="L178" s="195"/>
      <c r="M178" s="196"/>
      <c r="N178" s="196"/>
      <c r="O178" s="196"/>
      <c r="P178" s="196"/>
      <c r="Q178" s="196"/>
      <c r="R178" s="196"/>
      <c r="S178" s="196"/>
      <c r="T178" s="196"/>
      <c r="V178" s="220"/>
      <c r="W178" s="212"/>
      <c r="X178" s="196"/>
      <c r="Y178" s="196"/>
      <c r="Z178" s="196"/>
      <c r="AA178" s="196"/>
      <c r="AB178" s="196"/>
      <c r="AC178" s="196"/>
      <c r="AD178" s="196"/>
      <c r="AE178" s="196"/>
      <c r="AF178" s="212"/>
      <c r="AG178" s="212"/>
      <c r="AH178" s="212"/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  <c r="BI178" s="212"/>
      <c r="BJ178" s="212"/>
      <c r="BK178" s="212"/>
      <c r="BL178" s="212"/>
      <c r="BM178" s="212"/>
      <c r="BN178" s="212"/>
    </row>
    <row r="179" spans="11:66" s="199" customFormat="1" x14ac:dyDescent="0.25">
      <c r="K179" s="198"/>
      <c r="L179" s="195"/>
      <c r="M179" s="196"/>
      <c r="N179" s="196"/>
      <c r="O179" s="196"/>
      <c r="P179" s="196"/>
      <c r="Q179" s="196"/>
      <c r="R179" s="196"/>
      <c r="S179" s="196"/>
      <c r="T179" s="196"/>
      <c r="V179" s="220"/>
      <c r="W179" s="212"/>
      <c r="X179" s="196"/>
      <c r="Y179" s="196"/>
      <c r="Z179" s="196"/>
      <c r="AA179" s="196"/>
      <c r="AB179" s="196"/>
      <c r="AC179" s="196"/>
      <c r="AD179" s="196"/>
      <c r="AE179" s="196"/>
      <c r="AF179" s="212"/>
      <c r="AG179" s="212"/>
      <c r="AH179" s="212"/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  <c r="BI179" s="212"/>
      <c r="BJ179" s="212"/>
      <c r="BK179" s="212"/>
      <c r="BL179" s="212"/>
      <c r="BM179" s="212"/>
      <c r="BN179" s="212"/>
    </row>
    <row r="180" spans="11:66" s="199" customFormat="1" x14ac:dyDescent="0.25">
      <c r="K180" s="198"/>
      <c r="L180" s="195"/>
      <c r="M180" s="196"/>
      <c r="N180" s="196"/>
      <c r="O180" s="196"/>
      <c r="P180" s="196"/>
      <c r="Q180" s="196"/>
      <c r="R180" s="196"/>
      <c r="S180" s="196"/>
      <c r="T180" s="196"/>
      <c r="V180" s="220"/>
      <c r="W180" s="212"/>
      <c r="X180" s="196"/>
      <c r="Y180" s="196"/>
      <c r="Z180" s="196"/>
      <c r="AA180" s="196"/>
      <c r="AB180" s="196"/>
      <c r="AC180" s="196"/>
      <c r="AD180" s="196"/>
      <c r="AE180" s="196"/>
      <c r="AF180" s="212"/>
      <c r="AG180" s="212"/>
      <c r="AH180" s="212"/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  <c r="BI180" s="212"/>
      <c r="BJ180" s="212"/>
      <c r="BK180" s="212"/>
      <c r="BL180" s="212"/>
      <c r="BM180" s="212"/>
      <c r="BN180" s="212"/>
    </row>
    <row r="181" spans="11:66" s="199" customFormat="1" x14ac:dyDescent="0.25">
      <c r="K181" s="198"/>
      <c r="L181" s="195"/>
      <c r="M181" s="196"/>
      <c r="N181" s="196"/>
      <c r="O181" s="196"/>
      <c r="P181" s="196"/>
      <c r="Q181" s="196"/>
      <c r="R181" s="196"/>
      <c r="S181" s="196"/>
      <c r="T181" s="196"/>
      <c r="V181" s="220"/>
      <c r="W181" s="212"/>
      <c r="X181" s="196"/>
      <c r="Y181" s="196"/>
      <c r="Z181" s="196"/>
      <c r="AA181" s="196"/>
      <c r="AB181" s="196"/>
      <c r="AC181" s="196"/>
      <c r="AD181" s="196"/>
      <c r="AE181" s="196"/>
      <c r="AF181" s="212"/>
      <c r="AG181" s="212"/>
      <c r="AH181" s="212"/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  <c r="BI181" s="212"/>
      <c r="BJ181" s="212"/>
      <c r="BK181" s="212"/>
      <c r="BL181" s="212"/>
      <c r="BM181" s="212"/>
      <c r="BN181" s="212"/>
    </row>
    <row r="182" spans="11:66" s="199" customFormat="1" x14ac:dyDescent="0.25">
      <c r="K182" s="198"/>
      <c r="L182" s="195"/>
      <c r="M182" s="196"/>
      <c r="N182" s="196"/>
      <c r="O182" s="196"/>
      <c r="P182" s="196"/>
      <c r="Q182" s="196"/>
      <c r="R182" s="196"/>
      <c r="S182" s="196"/>
      <c r="T182" s="196"/>
      <c r="V182" s="220"/>
      <c r="W182" s="212"/>
      <c r="X182" s="196"/>
      <c r="Y182" s="196"/>
      <c r="Z182" s="196"/>
      <c r="AA182" s="196"/>
      <c r="AB182" s="196"/>
      <c r="AC182" s="196"/>
      <c r="AD182" s="196"/>
      <c r="AE182" s="196"/>
      <c r="AF182" s="212"/>
      <c r="AG182" s="212"/>
      <c r="AH182" s="212"/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  <c r="BI182" s="212"/>
      <c r="BJ182" s="212"/>
      <c r="BK182" s="212"/>
      <c r="BL182" s="212"/>
      <c r="BM182" s="212"/>
      <c r="BN182" s="212"/>
    </row>
    <row r="183" spans="11:66" s="199" customFormat="1" x14ac:dyDescent="0.25">
      <c r="K183" s="198"/>
      <c r="L183" s="195"/>
      <c r="M183" s="196"/>
      <c r="N183" s="196"/>
      <c r="O183" s="196"/>
      <c r="P183" s="196"/>
      <c r="Q183" s="196"/>
      <c r="R183" s="196"/>
      <c r="S183" s="196"/>
      <c r="T183" s="196"/>
      <c r="V183" s="220"/>
      <c r="W183" s="212"/>
      <c r="X183" s="196"/>
      <c r="Y183" s="196"/>
      <c r="Z183" s="196"/>
      <c r="AA183" s="196"/>
      <c r="AB183" s="196"/>
      <c r="AC183" s="196"/>
      <c r="AD183" s="196"/>
      <c r="AE183" s="196"/>
      <c r="AF183" s="212"/>
      <c r="AG183" s="212"/>
      <c r="AH183" s="212"/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  <c r="BI183" s="212"/>
      <c r="BJ183" s="212"/>
      <c r="BK183" s="212"/>
      <c r="BL183" s="212"/>
      <c r="BM183" s="212"/>
      <c r="BN183" s="212"/>
    </row>
    <row r="184" spans="11:66" s="199" customFormat="1" x14ac:dyDescent="0.25">
      <c r="K184" s="198"/>
      <c r="L184" s="195"/>
      <c r="M184" s="196"/>
      <c r="N184" s="196"/>
      <c r="O184" s="196"/>
      <c r="P184" s="196"/>
      <c r="Q184" s="196"/>
      <c r="R184" s="196"/>
      <c r="S184" s="196"/>
      <c r="T184" s="196"/>
      <c r="V184" s="220"/>
      <c r="W184" s="212"/>
      <c r="X184" s="196"/>
      <c r="Y184" s="196"/>
      <c r="Z184" s="196"/>
      <c r="AA184" s="196"/>
      <c r="AB184" s="196"/>
      <c r="AC184" s="196"/>
      <c r="AD184" s="196"/>
      <c r="AE184" s="196"/>
      <c r="AF184" s="212"/>
      <c r="AG184" s="212"/>
      <c r="AH184" s="212"/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  <c r="BI184" s="212"/>
      <c r="BJ184" s="212"/>
      <c r="BK184" s="212"/>
      <c r="BL184" s="212"/>
      <c r="BM184" s="212"/>
      <c r="BN184" s="212"/>
    </row>
    <row r="185" spans="11:66" s="199" customFormat="1" x14ac:dyDescent="0.25">
      <c r="K185" s="198"/>
      <c r="L185" s="195"/>
      <c r="M185" s="196"/>
      <c r="N185" s="196"/>
      <c r="O185" s="196"/>
      <c r="P185" s="196"/>
      <c r="Q185" s="196"/>
      <c r="R185" s="196"/>
      <c r="S185" s="196"/>
      <c r="T185" s="196"/>
      <c r="V185" s="220"/>
      <c r="W185" s="212"/>
      <c r="X185" s="196"/>
      <c r="Y185" s="196"/>
      <c r="Z185" s="196"/>
      <c r="AA185" s="196"/>
      <c r="AB185" s="196"/>
      <c r="AC185" s="196"/>
      <c r="AD185" s="196"/>
      <c r="AE185" s="196"/>
      <c r="AF185" s="212"/>
      <c r="AG185" s="212"/>
      <c r="AH185" s="212"/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  <c r="BI185" s="212"/>
      <c r="BJ185" s="212"/>
      <c r="BK185" s="212"/>
      <c r="BL185" s="212"/>
      <c r="BM185" s="212"/>
      <c r="BN185" s="212"/>
    </row>
    <row r="186" spans="11:66" s="199" customFormat="1" x14ac:dyDescent="0.25">
      <c r="K186" s="198"/>
      <c r="L186" s="195"/>
      <c r="M186" s="196"/>
      <c r="N186" s="196"/>
      <c r="O186" s="196"/>
      <c r="P186" s="196"/>
      <c r="Q186" s="196"/>
      <c r="R186" s="196"/>
      <c r="S186" s="196"/>
      <c r="T186" s="196"/>
      <c r="V186" s="220"/>
      <c r="W186" s="212"/>
      <c r="X186" s="196"/>
      <c r="Y186" s="196"/>
      <c r="Z186" s="196"/>
      <c r="AA186" s="196"/>
      <c r="AB186" s="196"/>
      <c r="AC186" s="196"/>
      <c r="AD186" s="196"/>
      <c r="AE186" s="196"/>
      <c r="AF186" s="212"/>
      <c r="AG186" s="212"/>
      <c r="AH186" s="212"/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  <c r="BI186" s="212"/>
      <c r="BJ186" s="212"/>
      <c r="BK186" s="212"/>
      <c r="BL186" s="212"/>
      <c r="BM186" s="212"/>
      <c r="BN186" s="212"/>
    </row>
    <row r="187" spans="11:66" s="199" customFormat="1" x14ac:dyDescent="0.25">
      <c r="K187" s="198"/>
      <c r="L187" s="195"/>
      <c r="M187" s="196"/>
      <c r="N187" s="196"/>
      <c r="O187" s="196"/>
      <c r="P187" s="196"/>
      <c r="Q187" s="196"/>
      <c r="R187" s="196"/>
      <c r="S187" s="196"/>
      <c r="T187" s="196"/>
      <c r="V187" s="220"/>
      <c r="W187" s="212"/>
      <c r="X187" s="196"/>
      <c r="Y187" s="196"/>
      <c r="Z187" s="196"/>
      <c r="AA187" s="196"/>
      <c r="AB187" s="196"/>
      <c r="AC187" s="196"/>
      <c r="AD187" s="196"/>
      <c r="AE187" s="196"/>
      <c r="AF187" s="212"/>
      <c r="AG187" s="212"/>
      <c r="AH187" s="212"/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  <c r="BI187" s="212"/>
      <c r="BJ187" s="212"/>
      <c r="BK187" s="212"/>
      <c r="BL187" s="212"/>
      <c r="BM187" s="212"/>
      <c r="BN187" s="212"/>
    </row>
    <row r="188" spans="11:66" s="199" customFormat="1" x14ac:dyDescent="0.25">
      <c r="K188" s="198"/>
      <c r="L188" s="195"/>
      <c r="M188" s="196"/>
      <c r="N188" s="196"/>
      <c r="O188" s="196"/>
      <c r="P188" s="196"/>
      <c r="Q188" s="196"/>
      <c r="R188" s="196"/>
      <c r="S188" s="196"/>
      <c r="T188" s="196"/>
      <c r="V188" s="220"/>
      <c r="W188" s="212"/>
      <c r="X188" s="196"/>
      <c r="Y188" s="196"/>
      <c r="Z188" s="196"/>
      <c r="AA188" s="196"/>
      <c r="AB188" s="196"/>
      <c r="AC188" s="196"/>
      <c r="AD188" s="196"/>
      <c r="AE188" s="196"/>
      <c r="AF188" s="212"/>
      <c r="AG188" s="212"/>
      <c r="AH188" s="212"/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  <c r="BI188" s="212"/>
      <c r="BJ188" s="212"/>
      <c r="BK188" s="212"/>
      <c r="BL188" s="212"/>
      <c r="BM188" s="212"/>
      <c r="BN188" s="212"/>
    </row>
    <row r="189" spans="11:66" s="199" customFormat="1" x14ac:dyDescent="0.25">
      <c r="K189" s="198"/>
      <c r="L189" s="195"/>
      <c r="M189" s="196"/>
      <c r="N189" s="196"/>
      <c r="O189" s="196"/>
      <c r="P189" s="196"/>
      <c r="Q189" s="196"/>
      <c r="R189" s="196"/>
      <c r="S189" s="196"/>
      <c r="T189" s="196"/>
      <c r="V189" s="220"/>
      <c r="W189" s="212"/>
      <c r="X189" s="196"/>
      <c r="Y189" s="196"/>
      <c r="Z189" s="196"/>
      <c r="AA189" s="196"/>
      <c r="AB189" s="196"/>
      <c r="AC189" s="196"/>
      <c r="AD189" s="196"/>
      <c r="AE189" s="196"/>
      <c r="AF189" s="212"/>
      <c r="AG189" s="212"/>
      <c r="AH189" s="212"/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  <c r="BI189" s="212"/>
      <c r="BJ189" s="212"/>
      <c r="BK189" s="212"/>
      <c r="BL189" s="212"/>
      <c r="BM189" s="212"/>
      <c r="BN189" s="212"/>
    </row>
    <row r="190" spans="11:66" s="199" customFormat="1" x14ac:dyDescent="0.25">
      <c r="K190" s="198"/>
      <c r="L190" s="195"/>
      <c r="M190" s="196"/>
      <c r="N190" s="196"/>
      <c r="O190" s="196"/>
      <c r="P190" s="196"/>
      <c r="Q190" s="196"/>
      <c r="R190" s="196"/>
      <c r="S190" s="196"/>
      <c r="T190" s="196"/>
      <c r="V190" s="220"/>
      <c r="W190" s="212"/>
      <c r="X190" s="196"/>
      <c r="Y190" s="196"/>
      <c r="Z190" s="196"/>
      <c r="AA190" s="196"/>
      <c r="AB190" s="196"/>
      <c r="AC190" s="196"/>
      <c r="AD190" s="196"/>
      <c r="AE190" s="196"/>
      <c r="AF190" s="212"/>
      <c r="AG190" s="212"/>
      <c r="AH190" s="212"/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  <c r="BI190" s="212"/>
      <c r="BJ190" s="212"/>
      <c r="BK190" s="212"/>
      <c r="BL190" s="212"/>
      <c r="BM190" s="212"/>
      <c r="BN190" s="212"/>
    </row>
    <row r="191" spans="11:66" s="199" customFormat="1" x14ac:dyDescent="0.25">
      <c r="K191" s="198"/>
      <c r="L191" s="195"/>
      <c r="M191" s="196"/>
      <c r="N191" s="196"/>
      <c r="O191" s="196"/>
      <c r="P191" s="196"/>
      <c r="Q191" s="196"/>
      <c r="R191" s="196"/>
      <c r="S191" s="196"/>
      <c r="T191" s="196"/>
      <c r="V191" s="220"/>
      <c r="W191" s="212"/>
      <c r="X191" s="196"/>
      <c r="Y191" s="196"/>
      <c r="Z191" s="196"/>
      <c r="AA191" s="196"/>
      <c r="AB191" s="196"/>
      <c r="AC191" s="196"/>
      <c r="AD191" s="196"/>
      <c r="AE191" s="196"/>
      <c r="AF191" s="212"/>
      <c r="AG191" s="212"/>
      <c r="AH191" s="212"/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  <c r="BI191" s="212"/>
      <c r="BJ191" s="212"/>
      <c r="BK191" s="212"/>
      <c r="BL191" s="212"/>
      <c r="BM191" s="212"/>
      <c r="BN191" s="212"/>
    </row>
    <row r="192" spans="11:66" s="199" customFormat="1" x14ac:dyDescent="0.25">
      <c r="K192" s="198"/>
      <c r="L192" s="195"/>
      <c r="M192" s="196"/>
      <c r="N192" s="196"/>
      <c r="O192" s="196"/>
      <c r="P192" s="196"/>
      <c r="Q192" s="196"/>
      <c r="R192" s="196"/>
      <c r="S192" s="196"/>
      <c r="T192" s="196"/>
      <c r="V192" s="220"/>
      <c r="W192" s="212"/>
      <c r="X192" s="196"/>
      <c r="Y192" s="196"/>
      <c r="Z192" s="196"/>
      <c r="AA192" s="196"/>
      <c r="AB192" s="196"/>
      <c r="AC192" s="196"/>
      <c r="AD192" s="196"/>
      <c r="AE192" s="196"/>
      <c r="AF192" s="212"/>
      <c r="AG192" s="212"/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  <c r="BI192" s="212"/>
      <c r="BJ192" s="212"/>
      <c r="BK192" s="212"/>
      <c r="BL192" s="212"/>
      <c r="BM192" s="212"/>
      <c r="BN192" s="212"/>
    </row>
    <row r="193" spans="11:66" s="199" customFormat="1" x14ac:dyDescent="0.25">
      <c r="K193" s="198"/>
      <c r="L193" s="195"/>
      <c r="M193" s="196"/>
      <c r="N193" s="196"/>
      <c r="O193" s="196"/>
      <c r="P193" s="196"/>
      <c r="Q193" s="196"/>
      <c r="R193" s="196"/>
      <c r="S193" s="196"/>
      <c r="T193" s="196"/>
      <c r="V193" s="220"/>
      <c r="W193" s="212"/>
      <c r="X193" s="196"/>
      <c r="Y193" s="196"/>
      <c r="Z193" s="196"/>
      <c r="AA193" s="196"/>
      <c r="AB193" s="196"/>
      <c r="AC193" s="196"/>
      <c r="AD193" s="196"/>
      <c r="AE193" s="196"/>
      <c r="AF193" s="212"/>
      <c r="AG193" s="212"/>
      <c r="AH193" s="212"/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  <c r="BI193" s="212"/>
      <c r="BJ193" s="212"/>
      <c r="BK193" s="212"/>
      <c r="BL193" s="212"/>
      <c r="BM193" s="212"/>
      <c r="BN193" s="212"/>
    </row>
    <row r="194" spans="11:66" s="199" customFormat="1" x14ac:dyDescent="0.25">
      <c r="K194" s="198"/>
      <c r="L194" s="195"/>
      <c r="M194" s="196"/>
      <c r="N194" s="196"/>
      <c r="O194" s="196"/>
      <c r="P194" s="196"/>
      <c r="Q194" s="196"/>
      <c r="R194" s="196"/>
      <c r="S194" s="196"/>
      <c r="T194" s="196"/>
      <c r="V194" s="220"/>
      <c r="W194" s="212"/>
      <c r="X194" s="196"/>
      <c r="Y194" s="196"/>
      <c r="Z194" s="196"/>
      <c r="AA194" s="196"/>
      <c r="AB194" s="196"/>
      <c r="AC194" s="196"/>
      <c r="AD194" s="196"/>
      <c r="AE194" s="196"/>
      <c r="AF194" s="212"/>
      <c r="AG194" s="212"/>
      <c r="AH194" s="212"/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  <c r="BI194" s="212"/>
      <c r="BJ194" s="212"/>
      <c r="BK194" s="212"/>
      <c r="BL194" s="212"/>
      <c r="BM194" s="212"/>
      <c r="BN194" s="212"/>
    </row>
    <row r="195" spans="11:66" s="199" customFormat="1" x14ac:dyDescent="0.25">
      <c r="K195" s="198"/>
      <c r="L195" s="195"/>
      <c r="M195" s="196"/>
      <c r="N195" s="196"/>
      <c r="O195" s="196"/>
      <c r="P195" s="196"/>
      <c r="Q195" s="196"/>
      <c r="R195" s="196"/>
      <c r="S195" s="196"/>
      <c r="T195" s="196"/>
      <c r="V195" s="220"/>
      <c r="W195" s="212"/>
      <c r="X195" s="196"/>
      <c r="Y195" s="196"/>
      <c r="Z195" s="196"/>
      <c r="AA195" s="196"/>
      <c r="AB195" s="196"/>
      <c r="AC195" s="196"/>
      <c r="AD195" s="196"/>
      <c r="AE195" s="196"/>
      <c r="AF195" s="212"/>
      <c r="AG195" s="212"/>
      <c r="AH195" s="212"/>
      <c r="AI195" s="212"/>
      <c r="AJ195" s="212"/>
      <c r="AK195" s="212"/>
      <c r="AL195" s="212"/>
      <c r="AM195" s="212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  <c r="BI195" s="212"/>
      <c r="BJ195" s="212"/>
      <c r="BK195" s="212"/>
      <c r="BL195" s="212"/>
      <c r="BM195" s="212"/>
      <c r="BN195" s="212"/>
    </row>
    <row r="196" spans="11:66" s="199" customFormat="1" x14ac:dyDescent="0.25">
      <c r="K196" s="198"/>
      <c r="L196" s="195"/>
      <c r="M196" s="196"/>
      <c r="N196" s="196"/>
      <c r="O196" s="196"/>
      <c r="P196" s="196"/>
      <c r="Q196" s="196"/>
      <c r="R196" s="196"/>
      <c r="S196" s="196"/>
      <c r="T196" s="196"/>
      <c r="V196" s="220"/>
      <c r="W196" s="212"/>
      <c r="X196" s="196"/>
      <c r="Y196" s="196"/>
      <c r="Z196" s="196"/>
      <c r="AA196" s="196"/>
      <c r="AB196" s="196"/>
      <c r="AC196" s="196"/>
      <c r="AD196" s="196"/>
      <c r="AE196" s="196"/>
      <c r="AF196" s="212"/>
      <c r="AG196" s="212"/>
      <c r="AH196" s="212"/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  <c r="BI196" s="212"/>
      <c r="BJ196" s="212"/>
      <c r="BK196" s="212"/>
      <c r="BL196" s="212"/>
      <c r="BM196" s="212"/>
      <c r="BN196" s="212"/>
    </row>
    <row r="197" spans="11:66" s="199" customFormat="1" x14ac:dyDescent="0.25">
      <c r="K197" s="198"/>
      <c r="L197" s="195"/>
      <c r="M197" s="196"/>
      <c r="N197" s="196"/>
      <c r="O197" s="196"/>
      <c r="P197" s="196"/>
      <c r="Q197" s="196"/>
      <c r="R197" s="196"/>
      <c r="S197" s="196"/>
      <c r="T197" s="196"/>
      <c r="V197" s="220"/>
      <c r="W197" s="212"/>
      <c r="X197" s="196"/>
      <c r="Y197" s="196"/>
      <c r="Z197" s="196"/>
      <c r="AA197" s="196"/>
      <c r="AB197" s="196"/>
      <c r="AC197" s="196"/>
      <c r="AD197" s="196"/>
      <c r="AE197" s="196"/>
      <c r="AF197" s="212"/>
      <c r="AG197" s="212"/>
      <c r="AH197" s="212"/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  <c r="BI197" s="212"/>
      <c r="BJ197" s="212"/>
      <c r="BK197" s="212"/>
      <c r="BL197" s="212"/>
      <c r="BM197" s="212"/>
      <c r="BN197" s="212"/>
    </row>
    <row r="198" spans="11:66" s="199" customFormat="1" x14ac:dyDescent="0.25">
      <c r="K198" s="198"/>
      <c r="L198" s="195"/>
      <c r="M198" s="196"/>
      <c r="N198" s="196"/>
      <c r="O198" s="196"/>
      <c r="P198" s="196"/>
      <c r="Q198" s="196"/>
      <c r="R198" s="196"/>
      <c r="S198" s="196"/>
      <c r="T198" s="196"/>
      <c r="V198" s="220"/>
      <c r="W198" s="212"/>
      <c r="X198" s="196"/>
      <c r="Y198" s="196"/>
      <c r="Z198" s="196"/>
      <c r="AA198" s="196"/>
      <c r="AB198" s="196"/>
      <c r="AC198" s="196"/>
      <c r="AD198" s="196"/>
      <c r="AE198" s="196"/>
      <c r="AF198" s="212"/>
      <c r="AG198" s="212"/>
      <c r="AH198" s="212"/>
      <c r="AI198" s="212"/>
      <c r="AJ198" s="212"/>
      <c r="AK198" s="212"/>
      <c r="AL198" s="212"/>
      <c r="AM198" s="212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  <c r="BI198" s="212"/>
      <c r="BJ198" s="212"/>
      <c r="BK198" s="212"/>
      <c r="BL198" s="212"/>
      <c r="BM198" s="212"/>
      <c r="BN198" s="212"/>
    </row>
    <row r="199" spans="11:66" s="199" customFormat="1" x14ac:dyDescent="0.25">
      <c r="K199" s="198"/>
      <c r="L199" s="195"/>
      <c r="M199" s="196"/>
      <c r="N199" s="196"/>
      <c r="O199" s="196"/>
      <c r="P199" s="196"/>
      <c r="Q199" s="196"/>
      <c r="R199" s="196"/>
      <c r="S199" s="196"/>
      <c r="T199" s="196"/>
      <c r="V199" s="220"/>
      <c r="W199" s="212"/>
      <c r="X199" s="196"/>
      <c r="Y199" s="196"/>
      <c r="Z199" s="196"/>
      <c r="AA199" s="196"/>
      <c r="AB199" s="196"/>
      <c r="AC199" s="196"/>
      <c r="AD199" s="196"/>
      <c r="AE199" s="196"/>
      <c r="AF199" s="212"/>
      <c r="AG199" s="212"/>
      <c r="AH199" s="212"/>
      <c r="AI199" s="212"/>
      <c r="AJ199" s="212"/>
      <c r="AK199" s="212"/>
      <c r="AL199" s="212"/>
      <c r="AM199" s="212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  <c r="BI199" s="212"/>
      <c r="BJ199" s="212"/>
      <c r="BK199" s="212"/>
      <c r="BL199" s="212"/>
      <c r="BM199" s="212"/>
      <c r="BN199" s="212"/>
    </row>
    <row r="200" spans="11:66" s="199" customFormat="1" x14ac:dyDescent="0.25">
      <c r="K200" s="198"/>
      <c r="L200" s="195"/>
      <c r="M200" s="196"/>
      <c r="N200" s="196"/>
      <c r="O200" s="196"/>
      <c r="P200" s="196"/>
      <c r="Q200" s="196"/>
      <c r="R200" s="196"/>
      <c r="S200" s="196"/>
      <c r="T200" s="196"/>
      <c r="V200" s="220"/>
      <c r="W200" s="212"/>
      <c r="X200" s="196"/>
      <c r="Y200" s="196"/>
      <c r="Z200" s="196"/>
      <c r="AA200" s="196"/>
      <c r="AB200" s="196"/>
      <c r="AC200" s="196"/>
      <c r="AD200" s="196"/>
      <c r="AE200" s="196"/>
      <c r="AF200" s="212"/>
      <c r="AG200" s="212"/>
      <c r="AH200" s="212"/>
      <c r="AI200" s="212"/>
      <c r="AJ200" s="212"/>
      <c r="AK200" s="212"/>
      <c r="AL200" s="212"/>
      <c r="AM200" s="212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  <c r="BI200" s="212"/>
      <c r="BJ200" s="212"/>
      <c r="BK200" s="212"/>
      <c r="BL200" s="212"/>
      <c r="BM200" s="212"/>
      <c r="BN200" s="212"/>
    </row>
    <row r="201" spans="11:66" s="199" customFormat="1" x14ac:dyDescent="0.25">
      <c r="K201" s="198"/>
      <c r="L201" s="195"/>
      <c r="M201" s="196"/>
      <c r="N201" s="196"/>
      <c r="O201" s="196"/>
      <c r="P201" s="196"/>
      <c r="Q201" s="196"/>
      <c r="R201" s="196"/>
      <c r="S201" s="196"/>
      <c r="T201" s="196"/>
      <c r="V201" s="220"/>
      <c r="W201" s="212"/>
      <c r="X201" s="196"/>
      <c r="Y201" s="196"/>
      <c r="Z201" s="196"/>
      <c r="AA201" s="196"/>
      <c r="AB201" s="196"/>
      <c r="AC201" s="196"/>
      <c r="AD201" s="196"/>
      <c r="AE201" s="196"/>
      <c r="AF201" s="212"/>
      <c r="AG201" s="212"/>
      <c r="AH201" s="212"/>
      <c r="AI201" s="212"/>
      <c r="AJ201" s="212"/>
      <c r="AK201" s="212"/>
      <c r="AL201" s="212"/>
      <c r="AM201" s="212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  <c r="BI201" s="212"/>
      <c r="BJ201" s="212"/>
      <c r="BK201" s="212"/>
      <c r="BL201" s="212"/>
      <c r="BM201" s="212"/>
      <c r="BN201" s="212"/>
    </row>
    <row r="202" spans="11:66" s="199" customFormat="1" x14ac:dyDescent="0.25">
      <c r="K202" s="198"/>
      <c r="L202" s="195"/>
      <c r="M202" s="196"/>
      <c r="N202" s="196"/>
      <c r="O202" s="196"/>
      <c r="P202" s="196"/>
      <c r="Q202" s="196"/>
      <c r="R202" s="196"/>
      <c r="S202" s="196"/>
      <c r="T202" s="196"/>
      <c r="V202" s="220"/>
      <c r="W202" s="212"/>
      <c r="X202" s="196"/>
      <c r="Y202" s="196"/>
      <c r="Z202" s="196"/>
      <c r="AA202" s="196"/>
      <c r="AB202" s="196"/>
      <c r="AC202" s="196"/>
      <c r="AD202" s="196"/>
      <c r="AE202" s="196"/>
      <c r="AF202" s="212"/>
      <c r="AG202" s="212"/>
      <c r="AH202" s="212"/>
      <c r="AI202" s="212"/>
      <c r="AJ202" s="212"/>
      <c r="AK202" s="212"/>
      <c r="AL202" s="212"/>
      <c r="AM202" s="212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  <c r="BI202" s="212"/>
      <c r="BJ202" s="212"/>
      <c r="BK202" s="212"/>
      <c r="BL202" s="212"/>
      <c r="BM202" s="212"/>
      <c r="BN202" s="212"/>
    </row>
    <row r="203" spans="11:66" s="199" customFormat="1" x14ac:dyDescent="0.25">
      <c r="K203" s="198"/>
      <c r="L203" s="195"/>
      <c r="M203" s="196"/>
      <c r="N203" s="196"/>
      <c r="O203" s="196"/>
      <c r="P203" s="196"/>
      <c r="Q203" s="196"/>
      <c r="R203" s="196"/>
      <c r="S203" s="196"/>
      <c r="T203" s="196"/>
      <c r="V203" s="220"/>
      <c r="W203" s="212"/>
      <c r="X203" s="196"/>
      <c r="Y203" s="196"/>
      <c r="Z203" s="196"/>
      <c r="AA203" s="196"/>
      <c r="AB203" s="196"/>
      <c r="AC203" s="196"/>
      <c r="AD203" s="196"/>
      <c r="AE203" s="196"/>
      <c r="AF203" s="212"/>
      <c r="AG203" s="212"/>
      <c r="AH203" s="212"/>
      <c r="AI203" s="212"/>
      <c r="AJ203" s="212"/>
      <c r="AK203" s="212"/>
      <c r="AL203" s="212"/>
      <c r="AM203" s="212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  <c r="BI203" s="212"/>
      <c r="BJ203" s="212"/>
      <c r="BK203" s="212"/>
      <c r="BL203" s="212"/>
      <c r="BM203" s="212"/>
      <c r="BN203" s="212"/>
    </row>
    <row r="204" spans="11:66" s="199" customFormat="1" x14ac:dyDescent="0.25">
      <c r="K204" s="198"/>
      <c r="L204" s="195"/>
      <c r="M204" s="196"/>
      <c r="N204" s="196"/>
      <c r="O204" s="196"/>
      <c r="P204" s="196"/>
      <c r="Q204" s="196"/>
      <c r="R204" s="196"/>
      <c r="S204" s="196"/>
      <c r="T204" s="196"/>
      <c r="V204" s="220"/>
      <c r="W204" s="212"/>
      <c r="X204" s="196"/>
      <c r="Y204" s="196"/>
      <c r="Z204" s="196"/>
      <c r="AA204" s="196"/>
      <c r="AB204" s="196"/>
      <c r="AC204" s="196"/>
      <c r="AD204" s="196"/>
      <c r="AE204" s="196"/>
      <c r="AF204" s="212"/>
      <c r="AG204" s="212"/>
      <c r="AH204" s="212"/>
      <c r="AI204" s="212"/>
      <c r="AJ204" s="212"/>
      <c r="AK204" s="212"/>
      <c r="AL204" s="212"/>
      <c r="AM204" s="212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  <c r="BI204" s="212"/>
      <c r="BJ204" s="212"/>
      <c r="BK204" s="212"/>
      <c r="BL204" s="212"/>
      <c r="BM204" s="212"/>
      <c r="BN204" s="212"/>
    </row>
    <row r="205" spans="11:66" s="199" customFormat="1" x14ac:dyDescent="0.25">
      <c r="K205" s="198"/>
      <c r="L205" s="195"/>
      <c r="M205" s="196"/>
      <c r="N205" s="196"/>
      <c r="O205" s="196"/>
      <c r="P205" s="196"/>
      <c r="Q205" s="196"/>
      <c r="R205" s="196"/>
      <c r="S205" s="196"/>
      <c r="T205" s="196"/>
      <c r="V205" s="220"/>
      <c r="W205" s="212"/>
      <c r="X205" s="196"/>
      <c r="Y205" s="196"/>
      <c r="Z205" s="196"/>
      <c r="AA205" s="196"/>
      <c r="AB205" s="196"/>
      <c r="AC205" s="196"/>
      <c r="AD205" s="196"/>
      <c r="AE205" s="196"/>
      <c r="AF205" s="212"/>
      <c r="AG205" s="212"/>
      <c r="AH205" s="212"/>
      <c r="AI205" s="212"/>
      <c r="AJ205" s="212"/>
      <c r="AK205" s="212"/>
      <c r="AL205" s="212"/>
      <c r="AM205" s="212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  <c r="BI205" s="212"/>
      <c r="BJ205" s="212"/>
      <c r="BK205" s="212"/>
      <c r="BL205" s="212"/>
      <c r="BM205" s="212"/>
      <c r="BN205" s="212"/>
    </row>
    <row r="206" spans="11:66" s="199" customFormat="1" x14ac:dyDescent="0.25">
      <c r="K206" s="198"/>
      <c r="L206" s="195"/>
      <c r="M206" s="196"/>
      <c r="N206" s="196"/>
      <c r="O206" s="196"/>
      <c r="P206" s="196"/>
      <c r="Q206" s="196"/>
      <c r="R206" s="196"/>
      <c r="S206" s="196"/>
      <c r="T206" s="196"/>
      <c r="V206" s="220"/>
      <c r="W206" s="212"/>
      <c r="X206" s="196"/>
      <c r="Y206" s="196"/>
      <c r="Z206" s="196"/>
      <c r="AA206" s="196"/>
      <c r="AB206" s="196"/>
      <c r="AC206" s="196"/>
      <c r="AD206" s="196"/>
      <c r="AE206" s="196"/>
      <c r="AF206" s="212"/>
      <c r="AG206" s="212"/>
      <c r="AH206" s="212"/>
      <c r="AI206" s="212"/>
      <c r="AJ206" s="212"/>
      <c r="AK206" s="212"/>
      <c r="AL206" s="212"/>
      <c r="AM206" s="212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  <c r="BI206" s="212"/>
      <c r="BJ206" s="212"/>
      <c r="BK206" s="212"/>
      <c r="BL206" s="212"/>
      <c r="BM206" s="212"/>
      <c r="BN206" s="212"/>
    </row>
    <row r="207" spans="11:66" s="199" customFormat="1" x14ac:dyDescent="0.25">
      <c r="K207" s="198"/>
      <c r="L207" s="195"/>
      <c r="M207" s="196"/>
      <c r="N207" s="196"/>
      <c r="O207" s="196"/>
      <c r="P207" s="196"/>
      <c r="Q207" s="196"/>
      <c r="R207" s="196"/>
      <c r="S207" s="196"/>
      <c r="T207" s="196"/>
      <c r="V207" s="220"/>
      <c r="W207" s="212"/>
      <c r="X207" s="196"/>
      <c r="Y207" s="196"/>
      <c r="Z207" s="196"/>
      <c r="AA207" s="196"/>
      <c r="AB207" s="196"/>
      <c r="AC207" s="196"/>
      <c r="AD207" s="196"/>
      <c r="AE207" s="196"/>
      <c r="AF207" s="212"/>
      <c r="AG207" s="212"/>
      <c r="AH207" s="212"/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  <c r="BI207" s="212"/>
      <c r="BJ207" s="212"/>
      <c r="BK207" s="212"/>
      <c r="BL207" s="212"/>
      <c r="BM207" s="212"/>
      <c r="BN207" s="212"/>
    </row>
    <row r="208" spans="11:66" s="199" customFormat="1" x14ac:dyDescent="0.25">
      <c r="K208" s="198"/>
      <c r="L208" s="195"/>
      <c r="M208" s="196"/>
      <c r="N208" s="196"/>
      <c r="O208" s="196"/>
      <c r="P208" s="196"/>
      <c r="Q208" s="196"/>
      <c r="R208" s="196"/>
      <c r="S208" s="196"/>
      <c r="T208" s="196"/>
      <c r="V208" s="220"/>
      <c r="W208" s="212"/>
      <c r="X208" s="196"/>
      <c r="Y208" s="196"/>
      <c r="Z208" s="196"/>
      <c r="AA208" s="196"/>
      <c r="AB208" s="196"/>
      <c r="AC208" s="196"/>
      <c r="AD208" s="196"/>
      <c r="AE208" s="196"/>
      <c r="AF208" s="212"/>
      <c r="AG208" s="212"/>
      <c r="AH208" s="212"/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  <c r="BI208" s="212"/>
      <c r="BJ208" s="212"/>
      <c r="BK208" s="212"/>
      <c r="BL208" s="212"/>
      <c r="BM208" s="212"/>
      <c r="BN208" s="212"/>
    </row>
    <row r="209" spans="11:66" s="199" customFormat="1" x14ac:dyDescent="0.25">
      <c r="K209" s="198"/>
      <c r="L209" s="195"/>
      <c r="M209" s="196"/>
      <c r="N209" s="196"/>
      <c r="O209" s="196"/>
      <c r="P209" s="196"/>
      <c r="Q209" s="196"/>
      <c r="R209" s="196"/>
      <c r="S209" s="196"/>
      <c r="T209" s="196"/>
      <c r="V209" s="220"/>
      <c r="W209" s="212"/>
      <c r="X209" s="196"/>
      <c r="Y209" s="196"/>
      <c r="Z209" s="196"/>
      <c r="AA209" s="196"/>
      <c r="AB209" s="196"/>
      <c r="AC209" s="196"/>
      <c r="AD209" s="196"/>
      <c r="AE209" s="196"/>
      <c r="AF209" s="212"/>
      <c r="AG209" s="212"/>
      <c r="AH209" s="212"/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  <c r="BI209" s="212"/>
      <c r="BJ209" s="212"/>
      <c r="BK209" s="212"/>
      <c r="BL209" s="212"/>
      <c r="BM209" s="212"/>
      <c r="BN209" s="212"/>
    </row>
    <row r="210" spans="11:66" s="199" customFormat="1" x14ac:dyDescent="0.25">
      <c r="K210" s="198"/>
      <c r="L210" s="195"/>
      <c r="M210" s="196"/>
      <c r="N210" s="196"/>
      <c r="O210" s="196"/>
      <c r="P210" s="196"/>
      <c r="Q210" s="196"/>
      <c r="R210" s="196"/>
      <c r="S210" s="196"/>
      <c r="T210" s="196"/>
      <c r="V210" s="220"/>
      <c r="W210" s="212"/>
      <c r="X210" s="196"/>
      <c r="Y210" s="196"/>
      <c r="Z210" s="196"/>
      <c r="AA210" s="196"/>
      <c r="AB210" s="196"/>
      <c r="AC210" s="196"/>
      <c r="AD210" s="196"/>
      <c r="AE210" s="196"/>
      <c r="AF210" s="212"/>
      <c r="AG210" s="212"/>
      <c r="AH210" s="212"/>
      <c r="AI210" s="212"/>
      <c r="AJ210" s="212"/>
      <c r="AK210" s="212"/>
      <c r="AL210" s="212"/>
      <c r="AM210" s="212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  <c r="BI210" s="212"/>
      <c r="BJ210" s="212"/>
      <c r="BK210" s="212"/>
      <c r="BL210" s="212"/>
      <c r="BM210" s="212"/>
      <c r="BN210" s="212"/>
    </row>
    <row r="211" spans="11:66" s="199" customFormat="1" x14ac:dyDescent="0.25">
      <c r="K211" s="198"/>
      <c r="L211" s="195"/>
      <c r="M211" s="196"/>
      <c r="N211" s="196"/>
      <c r="O211" s="196"/>
      <c r="P211" s="196"/>
      <c r="Q211" s="196"/>
      <c r="R211" s="196"/>
      <c r="S211" s="196"/>
      <c r="T211" s="196"/>
      <c r="V211" s="220"/>
      <c r="W211" s="212"/>
      <c r="X211" s="196"/>
      <c r="Y211" s="196"/>
      <c r="Z211" s="196"/>
      <c r="AA211" s="196"/>
      <c r="AB211" s="196"/>
      <c r="AC211" s="196"/>
      <c r="AD211" s="196"/>
      <c r="AE211" s="196"/>
      <c r="AF211" s="212"/>
      <c r="AG211" s="212"/>
      <c r="AH211" s="212"/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  <c r="BI211" s="212"/>
      <c r="BJ211" s="212"/>
      <c r="BK211" s="212"/>
      <c r="BL211" s="212"/>
      <c r="BM211" s="212"/>
      <c r="BN211" s="212"/>
    </row>
    <row r="212" spans="11:66" s="199" customFormat="1" x14ac:dyDescent="0.25">
      <c r="K212" s="198"/>
      <c r="L212" s="195"/>
      <c r="M212" s="196"/>
      <c r="N212" s="196"/>
      <c r="O212" s="196"/>
      <c r="P212" s="196"/>
      <c r="Q212" s="196"/>
      <c r="R212" s="196"/>
      <c r="S212" s="196"/>
      <c r="T212" s="196"/>
      <c r="V212" s="220"/>
      <c r="W212" s="212"/>
      <c r="X212" s="196"/>
      <c r="Y212" s="196"/>
      <c r="Z212" s="196"/>
      <c r="AA212" s="196"/>
      <c r="AB212" s="196"/>
      <c r="AC212" s="196"/>
      <c r="AD212" s="196"/>
      <c r="AE212" s="196"/>
      <c r="AF212" s="212"/>
      <c r="AG212" s="212"/>
      <c r="AH212" s="212"/>
      <c r="AI212" s="212"/>
      <c r="AJ212" s="212"/>
      <c r="AK212" s="212"/>
      <c r="AL212" s="212"/>
      <c r="AM212" s="212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  <c r="BI212" s="212"/>
      <c r="BJ212" s="212"/>
      <c r="BK212" s="212"/>
      <c r="BL212" s="212"/>
      <c r="BM212" s="212"/>
      <c r="BN212" s="212"/>
    </row>
    <row r="213" spans="11:66" s="199" customFormat="1" x14ac:dyDescent="0.25">
      <c r="K213" s="198"/>
      <c r="L213" s="195"/>
      <c r="M213" s="196"/>
      <c r="N213" s="196"/>
      <c r="O213" s="196"/>
      <c r="P213" s="196"/>
      <c r="Q213" s="196"/>
      <c r="R213" s="196"/>
      <c r="S213" s="196"/>
      <c r="T213" s="196"/>
      <c r="V213" s="220"/>
      <c r="W213" s="212"/>
      <c r="X213" s="196"/>
      <c r="Y213" s="196"/>
      <c r="Z213" s="196"/>
      <c r="AA213" s="196"/>
      <c r="AB213" s="196"/>
      <c r="AC213" s="196"/>
      <c r="AD213" s="196"/>
      <c r="AE213" s="196"/>
      <c r="AF213" s="212"/>
      <c r="AG213" s="212"/>
      <c r="AH213" s="212"/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  <c r="BI213" s="212"/>
      <c r="BJ213" s="212"/>
      <c r="BK213" s="212"/>
      <c r="BL213" s="212"/>
      <c r="BM213" s="212"/>
      <c r="BN213" s="212"/>
    </row>
    <row r="214" spans="11:66" s="199" customFormat="1" x14ac:dyDescent="0.25">
      <c r="K214" s="198"/>
      <c r="L214" s="195"/>
      <c r="M214" s="196"/>
      <c r="N214" s="196"/>
      <c r="O214" s="196"/>
      <c r="P214" s="196"/>
      <c r="Q214" s="196"/>
      <c r="R214" s="196"/>
      <c r="S214" s="196"/>
      <c r="T214" s="196"/>
      <c r="V214" s="220"/>
      <c r="W214" s="212"/>
      <c r="X214" s="196"/>
      <c r="Y214" s="196"/>
      <c r="Z214" s="196"/>
      <c r="AA214" s="196"/>
      <c r="AB214" s="196"/>
      <c r="AC214" s="196"/>
      <c r="AD214" s="196"/>
      <c r="AE214" s="196"/>
      <c r="AF214" s="212"/>
      <c r="AG214" s="212"/>
      <c r="AH214" s="212"/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  <c r="BI214" s="212"/>
      <c r="BJ214" s="212"/>
      <c r="BK214" s="212"/>
      <c r="BL214" s="212"/>
      <c r="BM214" s="212"/>
      <c r="BN214" s="212"/>
    </row>
    <row r="215" spans="11:66" s="199" customFormat="1" x14ac:dyDescent="0.25">
      <c r="K215" s="198"/>
      <c r="L215" s="195"/>
      <c r="M215" s="196"/>
      <c r="N215" s="196"/>
      <c r="O215" s="196"/>
      <c r="P215" s="196"/>
      <c r="Q215" s="196"/>
      <c r="R215" s="196"/>
      <c r="S215" s="196"/>
      <c r="T215" s="196"/>
      <c r="V215" s="220"/>
      <c r="W215" s="212"/>
      <c r="X215" s="196"/>
      <c r="Y215" s="196"/>
      <c r="Z215" s="196"/>
      <c r="AA215" s="196"/>
      <c r="AB215" s="196"/>
      <c r="AC215" s="196"/>
      <c r="AD215" s="196"/>
      <c r="AE215" s="196"/>
      <c r="AF215" s="212"/>
      <c r="AG215" s="212"/>
      <c r="AH215" s="212"/>
      <c r="AI215" s="212"/>
      <c r="AJ215" s="212"/>
      <c r="AK215" s="212"/>
      <c r="AL215" s="212"/>
      <c r="AM215" s="212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  <c r="BI215" s="212"/>
      <c r="BJ215" s="212"/>
      <c r="BK215" s="212"/>
      <c r="BL215" s="212"/>
      <c r="BM215" s="212"/>
      <c r="BN215" s="212"/>
    </row>
    <row r="216" spans="11:66" s="199" customFormat="1" x14ac:dyDescent="0.25">
      <c r="K216" s="198"/>
      <c r="L216" s="195"/>
      <c r="M216" s="196"/>
      <c r="N216" s="196"/>
      <c r="O216" s="196"/>
      <c r="P216" s="196"/>
      <c r="Q216" s="196"/>
      <c r="R216" s="196"/>
      <c r="S216" s="196"/>
      <c r="T216" s="196"/>
      <c r="V216" s="220"/>
      <c r="W216" s="212"/>
      <c r="X216" s="196"/>
      <c r="Y216" s="196"/>
      <c r="Z216" s="196"/>
      <c r="AA216" s="196"/>
      <c r="AB216" s="196"/>
      <c r="AC216" s="196"/>
      <c r="AD216" s="196"/>
      <c r="AE216" s="196"/>
      <c r="AF216" s="212"/>
      <c r="AG216" s="212"/>
      <c r="AH216" s="212"/>
      <c r="AI216" s="212"/>
      <c r="AJ216" s="212"/>
      <c r="AK216" s="212"/>
      <c r="AL216" s="212"/>
      <c r="AM216" s="212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  <c r="BI216" s="212"/>
      <c r="BJ216" s="212"/>
      <c r="BK216" s="212"/>
      <c r="BL216" s="212"/>
      <c r="BM216" s="212"/>
      <c r="BN216" s="212"/>
    </row>
    <row r="217" spans="11:66" s="199" customFormat="1" x14ac:dyDescent="0.25">
      <c r="K217" s="198"/>
      <c r="L217" s="195"/>
      <c r="M217" s="196"/>
      <c r="N217" s="196"/>
      <c r="O217" s="196"/>
      <c r="P217" s="196"/>
      <c r="Q217" s="196"/>
      <c r="R217" s="196"/>
      <c r="S217" s="196"/>
      <c r="T217" s="196"/>
      <c r="V217" s="220"/>
      <c r="W217" s="212"/>
      <c r="X217" s="196"/>
      <c r="Y217" s="196"/>
      <c r="Z217" s="196"/>
      <c r="AA217" s="196"/>
      <c r="AB217" s="196"/>
      <c r="AC217" s="196"/>
      <c r="AD217" s="196"/>
      <c r="AE217" s="196"/>
      <c r="AF217" s="212"/>
      <c r="AG217" s="212"/>
      <c r="AH217" s="212"/>
      <c r="AI217" s="212"/>
      <c r="AJ217" s="212"/>
      <c r="AK217" s="212"/>
      <c r="AL217" s="212"/>
      <c r="AM217" s="212"/>
      <c r="AN217" s="212"/>
      <c r="AO217" s="212"/>
      <c r="AP217" s="212"/>
      <c r="AQ217" s="212"/>
      <c r="AR217" s="212"/>
      <c r="AS217" s="212"/>
      <c r="AT217" s="212"/>
      <c r="AU217" s="212"/>
      <c r="AV217" s="212"/>
      <c r="AW217" s="212"/>
      <c r="AX217" s="212"/>
      <c r="AY217" s="212"/>
      <c r="AZ217" s="212"/>
      <c r="BA217" s="212"/>
      <c r="BB217" s="212"/>
      <c r="BC217" s="212"/>
      <c r="BD217" s="212"/>
      <c r="BE217" s="212"/>
      <c r="BF217" s="212"/>
      <c r="BG217" s="212"/>
      <c r="BH217" s="212"/>
      <c r="BI217" s="212"/>
      <c r="BJ217" s="212"/>
      <c r="BK217" s="212"/>
      <c r="BL217" s="212"/>
      <c r="BM217" s="212"/>
      <c r="BN217" s="212"/>
    </row>
    <row r="218" spans="11:66" s="199" customFormat="1" x14ac:dyDescent="0.25">
      <c r="K218" s="198"/>
      <c r="L218" s="195"/>
      <c r="M218" s="196"/>
      <c r="N218" s="196"/>
      <c r="O218" s="196"/>
      <c r="P218" s="196"/>
      <c r="Q218" s="196"/>
      <c r="R218" s="196"/>
      <c r="S218" s="196"/>
      <c r="T218" s="196"/>
      <c r="V218" s="220"/>
      <c r="W218" s="212"/>
      <c r="X218" s="196"/>
      <c r="Y218" s="196"/>
      <c r="Z218" s="196"/>
      <c r="AA218" s="196"/>
      <c r="AB218" s="196"/>
      <c r="AC218" s="196"/>
      <c r="AD218" s="196"/>
      <c r="AE218" s="196"/>
      <c r="AF218" s="212"/>
      <c r="AG218" s="212"/>
      <c r="AH218" s="212"/>
      <c r="AI218" s="212"/>
      <c r="AJ218" s="212"/>
      <c r="AK218" s="212"/>
      <c r="AL218" s="212"/>
      <c r="AM218" s="212"/>
      <c r="AN218" s="212"/>
      <c r="AO218" s="212"/>
      <c r="AP218" s="212"/>
      <c r="AQ218" s="212"/>
      <c r="AR218" s="212"/>
      <c r="AS218" s="212"/>
      <c r="AT218" s="212"/>
      <c r="AU218" s="212"/>
      <c r="AV218" s="212"/>
      <c r="AW218" s="212"/>
      <c r="AX218" s="212"/>
      <c r="AY218" s="212"/>
      <c r="AZ218" s="212"/>
      <c r="BA218" s="212"/>
      <c r="BB218" s="212"/>
      <c r="BC218" s="212"/>
      <c r="BD218" s="212"/>
      <c r="BE218" s="212"/>
      <c r="BF218" s="212"/>
      <c r="BG218" s="212"/>
      <c r="BH218" s="212"/>
      <c r="BI218" s="212"/>
      <c r="BJ218" s="212"/>
      <c r="BK218" s="212"/>
      <c r="BL218" s="212"/>
      <c r="BM218" s="212"/>
      <c r="BN218" s="212"/>
    </row>
    <row r="219" spans="11:66" s="199" customFormat="1" x14ac:dyDescent="0.25">
      <c r="K219" s="198"/>
      <c r="L219" s="195"/>
      <c r="M219" s="196"/>
      <c r="N219" s="196"/>
      <c r="O219" s="196"/>
      <c r="P219" s="196"/>
      <c r="Q219" s="196"/>
      <c r="R219" s="196"/>
      <c r="S219" s="196"/>
      <c r="T219" s="196"/>
      <c r="V219" s="220"/>
      <c r="W219" s="212"/>
      <c r="X219" s="196"/>
      <c r="Y219" s="196"/>
      <c r="Z219" s="196"/>
      <c r="AA219" s="196"/>
      <c r="AB219" s="196"/>
      <c r="AC219" s="196"/>
      <c r="AD219" s="196"/>
      <c r="AE219" s="196"/>
      <c r="AF219" s="212"/>
      <c r="AG219" s="212"/>
      <c r="AH219" s="212"/>
      <c r="AI219" s="212"/>
      <c r="AJ219" s="212"/>
      <c r="AK219" s="212"/>
      <c r="AL219" s="212"/>
      <c r="AM219" s="212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  <c r="BI219" s="212"/>
      <c r="BJ219" s="212"/>
      <c r="BK219" s="212"/>
      <c r="BL219" s="212"/>
      <c r="BM219" s="212"/>
      <c r="BN219" s="212"/>
    </row>
    <row r="220" spans="11:66" s="199" customFormat="1" x14ac:dyDescent="0.25">
      <c r="K220" s="198"/>
      <c r="L220" s="195"/>
      <c r="M220" s="196"/>
      <c r="N220" s="196"/>
      <c r="O220" s="196"/>
      <c r="P220" s="196"/>
      <c r="Q220" s="196"/>
      <c r="R220" s="196"/>
      <c r="S220" s="196"/>
      <c r="T220" s="196"/>
      <c r="V220" s="220"/>
      <c r="W220" s="212"/>
      <c r="X220" s="196"/>
      <c r="Y220" s="196"/>
      <c r="Z220" s="196"/>
      <c r="AA220" s="196"/>
      <c r="AB220" s="196"/>
      <c r="AC220" s="196"/>
      <c r="AD220" s="196"/>
      <c r="AE220" s="196"/>
      <c r="AF220" s="212"/>
      <c r="AG220" s="212"/>
      <c r="AH220" s="212"/>
      <c r="AI220" s="212"/>
      <c r="AJ220" s="212"/>
      <c r="AK220" s="212"/>
      <c r="AL220" s="212"/>
      <c r="AM220" s="212"/>
      <c r="AN220" s="212"/>
      <c r="AO220" s="212"/>
      <c r="AP220" s="212"/>
      <c r="AQ220" s="212"/>
      <c r="AR220" s="212"/>
      <c r="AS220" s="212"/>
      <c r="AT220" s="212"/>
      <c r="AU220" s="212"/>
      <c r="AV220" s="212"/>
      <c r="AW220" s="212"/>
      <c r="AX220" s="212"/>
      <c r="AY220" s="212"/>
      <c r="AZ220" s="212"/>
      <c r="BA220" s="212"/>
      <c r="BB220" s="212"/>
      <c r="BC220" s="212"/>
      <c r="BD220" s="212"/>
      <c r="BE220" s="212"/>
      <c r="BF220" s="212"/>
      <c r="BG220" s="212"/>
      <c r="BH220" s="212"/>
      <c r="BI220" s="212"/>
      <c r="BJ220" s="212"/>
      <c r="BK220" s="212"/>
      <c r="BL220" s="212"/>
      <c r="BM220" s="212"/>
      <c r="BN220" s="212"/>
    </row>
    <row r="221" spans="11:66" s="199" customFormat="1" x14ac:dyDescent="0.25">
      <c r="K221" s="198"/>
      <c r="L221" s="195"/>
      <c r="M221" s="196"/>
      <c r="N221" s="196"/>
      <c r="O221" s="196"/>
      <c r="P221" s="196"/>
      <c r="Q221" s="196"/>
      <c r="R221" s="196"/>
      <c r="S221" s="196"/>
      <c r="T221" s="196"/>
      <c r="V221" s="220"/>
      <c r="W221" s="212"/>
      <c r="X221" s="196"/>
      <c r="Y221" s="196"/>
      <c r="Z221" s="196"/>
      <c r="AA221" s="196"/>
      <c r="AB221" s="196"/>
      <c r="AC221" s="196"/>
      <c r="AD221" s="196"/>
      <c r="AE221" s="196"/>
      <c r="AF221" s="212"/>
      <c r="AG221" s="212"/>
      <c r="AH221" s="212"/>
      <c r="AI221" s="212"/>
      <c r="AJ221" s="212"/>
      <c r="AK221" s="212"/>
      <c r="AL221" s="212"/>
      <c r="AM221" s="212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  <c r="BI221" s="212"/>
      <c r="BJ221" s="212"/>
      <c r="BK221" s="212"/>
      <c r="BL221" s="212"/>
      <c r="BM221" s="212"/>
      <c r="BN221" s="212"/>
    </row>
    <row r="222" spans="11:66" s="199" customFormat="1" x14ac:dyDescent="0.25">
      <c r="K222" s="198"/>
      <c r="L222" s="195"/>
      <c r="M222" s="196"/>
      <c r="N222" s="196"/>
      <c r="O222" s="196"/>
      <c r="P222" s="196"/>
      <c r="Q222" s="196"/>
      <c r="R222" s="196"/>
      <c r="S222" s="196"/>
      <c r="T222" s="196"/>
      <c r="V222" s="220"/>
      <c r="W222" s="212"/>
      <c r="X222" s="196"/>
      <c r="Y222" s="196"/>
      <c r="Z222" s="196"/>
      <c r="AA222" s="196"/>
      <c r="AB222" s="196"/>
      <c r="AC222" s="196"/>
      <c r="AD222" s="196"/>
      <c r="AE222" s="196"/>
      <c r="AF222" s="212"/>
      <c r="AG222" s="212"/>
      <c r="AH222" s="212"/>
      <c r="AI222" s="212"/>
      <c r="AJ222" s="212"/>
      <c r="AK222" s="212"/>
      <c r="AL222" s="212"/>
      <c r="AM222" s="212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  <c r="BI222" s="212"/>
      <c r="BJ222" s="212"/>
      <c r="BK222" s="212"/>
      <c r="BL222" s="212"/>
      <c r="BM222" s="212"/>
      <c r="BN222" s="212"/>
    </row>
    <row r="223" spans="11:66" s="199" customFormat="1" x14ac:dyDescent="0.25">
      <c r="K223" s="198"/>
      <c r="L223" s="195"/>
      <c r="M223" s="196"/>
      <c r="N223" s="196"/>
      <c r="O223" s="196"/>
      <c r="P223" s="196"/>
      <c r="Q223" s="196"/>
      <c r="R223" s="196"/>
      <c r="S223" s="196"/>
      <c r="T223" s="196"/>
      <c r="V223" s="220"/>
      <c r="W223" s="212"/>
      <c r="X223" s="196"/>
      <c r="Y223" s="196"/>
      <c r="Z223" s="196"/>
      <c r="AA223" s="196"/>
      <c r="AB223" s="196"/>
      <c r="AC223" s="196"/>
      <c r="AD223" s="196"/>
      <c r="AE223" s="196"/>
      <c r="AF223" s="212"/>
      <c r="AG223" s="212"/>
      <c r="AH223" s="212"/>
      <c r="AI223" s="212"/>
      <c r="AJ223" s="212"/>
      <c r="AK223" s="212"/>
      <c r="AL223" s="212"/>
      <c r="AM223" s="212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  <c r="BI223" s="212"/>
      <c r="BJ223" s="212"/>
      <c r="BK223" s="212"/>
      <c r="BL223" s="212"/>
      <c r="BM223" s="212"/>
      <c r="BN223" s="212"/>
    </row>
    <row r="224" spans="11:66" s="199" customFormat="1" x14ac:dyDescent="0.25">
      <c r="K224" s="198"/>
      <c r="L224" s="195"/>
      <c r="M224" s="196"/>
      <c r="N224" s="196"/>
      <c r="O224" s="196"/>
      <c r="P224" s="196"/>
      <c r="Q224" s="196"/>
      <c r="R224" s="196"/>
      <c r="S224" s="196"/>
      <c r="T224" s="196"/>
      <c r="V224" s="220"/>
      <c r="W224" s="212"/>
      <c r="X224" s="196"/>
      <c r="Y224" s="196"/>
      <c r="Z224" s="196"/>
      <c r="AA224" s="196"/>
      <c r="AB224" s="196"/>
      <c r="AC224" s="196"/>
      <c r="AD224" s="196"/>
      <c r="AE224" s="196"/>
      <c r="AF224" s="212"/>
      <c r="AG224" s="212"/>
      <c r="AH224" s="212"/>
      <c r="AI224" s="212"/>
      <c r="AJ224" s="212"/>
      <c r="AK224" s="212"/>
      <c r="AL224" s="212"/>
      <c r="AM224" s="212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  <c r="BI224" s="212"/>
      <c r="BJ224" s="212"/>
      <c r="BK224" s="212"/>
      <c r="BL224" s="212"/>
      <c r="BM224" s="212"/>
      <c r="BN224" s="212"/>
    </row>
    <row r="225" spans="11:66" s="199" customFormat="1" x14ac:dyDescent="0.25">
      <c r="K225" s="198"/>
      <c r="L225" s="195"/>
      <c r="M225" s="196"/>
      <c r="N225" s="196"/>
      <c r="O225" s="196"/>
      <c r="P225" s="196"/>
      <c r="Q225" s="196"/>
      <c r="R225" s="196"/>
      <c r="S225" s="196"/>
      <c r="T225" s="196"/>
      <c r="V225" s="220"/>
      <c r="W225" s="212"/>
      <c r="X225" s="196"/>
      <c r="Y225" s="196"/>
      <c r="Z225" s="196"/>
      <c r="AA225" s="196"/>
      <c r="AB225" s="196"/>
      <c r="AC225" s="196"/>
      <c r="AD225" s="196"/>
      <c r="AE225" s="196"/>
      <c r="AF225" s="212"/>
      <c r="AG225" s="212"/>
      <c r="AH225" s="212"/>
      <c r="AI225" s="212"/>
      <c r="AJ225" s="212"/>
      <c r="AK225" s="212"/>
      <c r="AL225" s="212"/>
      <c r="AM225" s="212"/>
      <c r="AN225" s="212"/>
      <c r="AO225" s="212"/>
      <c r="AP225" s="212"/>
      <c r="AQ225" s="212"/>
      <c r="AR225" s="212"/>
      <c r="AS225" s="212"/>
      <c r="AT225" s="212"/>
      <c r="AU225" s="212"/>
      <c r="AV225" s="212"/>
      <c r="AW225" s="212"/>
      <c r="AX225" s="212"/>
      <c r="AY225" s="212"/>
      <c r="AZ225" s="212"/>
      <c r="BA225" s="212"/>
      <c r="BB225" s="212"/>
      <c r="BC225" s="212"/>
      <c r="BD225" s="212"/>
      <c r="BE225" s="212"/>
      <c r="BF225" s="212"/>
      <c r="BG225" s="212"/>
      <c r="BH225" s="212"/>
      <c r="BI225" s="212"/>
      <c r="BJ225" s="212"/>
      <c r="BK225" s="212"/>
      <c r="BL225" s="212"/>
      <c r="BM225" s="212"/>
      <c r="BN225" s="212"/>
    </row>
    <row r="226" spans="11:66" s="199" customFormat="1" x14ac:dyDescent="0.25">
      <c r="K226" s="198"/>
      <c r="L226" s="195"/>
      <c r="M226" s="196"/>
      <c r="N226" s="196"/>
      <c r="O226" s="196"/>
      <c r="P226" s="196"/>
      <c r="Q226" s="196"/>
      <c r="R226" s="196"/>
      <c r="S226" s="196"/>
      <c r="T226" s="196"/>
      <c r="V226" s="220"/>
      <c r="W226" s="212"/>
      <c r="X226" s="196"/>
      <c r="Y226" s="196"/>
      <c r="Z226" s="196"/>
      <c r="AA226" s="196"/>
      <c r="AB226" s="196"/>
      <c r="AC226" s="196"/>
      <c r="AD226" s="196"/>
      <c r="AE226" s="196"/>
      <c r="AF226" s="212"/>
      <c r="AG226" s="212"/>
      <c r="AH226" s="212"/>
      <c r="AI226" s="212"/>
      <c r="AJ226" s="212"/>
      <c r="AK226" s="212"/>
      <c r="AL226" s="212"/>
      <c r="AM226" s="212"/>
      <c r="AN226" s="212"/>
      <c r="AO226" s="212"/>
      <c r="AP226" s="212"/>
      <c r="AQ226" s="212"/>
      <c r="AR226" s="212"/>
      <c r="AS226" s="212"/>
      <c r="AT226" s="212"/>
      <c r="AU226" s="212"/>
      <c r="AV226" s="212"/>
      <c r="AW226" s="212"/>
      <c r="AX226" s="212"/>
      <c r="AY226" s="212"/>
      <c r="AZ226" s="212"/>
      <c r="BA226" s="212"/>
      <c r="BB226" s="212"/>
      <c r="BC226" s="212"/>
      <c r="BD226" s="212"/>
      <c r="BE226" s="212"/>
      <c r="BF226" s="212"/>
      <c r="BG226" s="212"/>
      <c r="BH226" s="212"/>
      <c r="BI226" s="212"/>
      <c r="BJ226" s="212"/>
      <c r="BK226" s="212"/>
      <c r="BL226" s="212"/>
      <c r="BM226" s="212"/>
      <c r="BN226" s="212"/>
    </row>
    <row r="227" spans="11:66" s="199" customFormat="1" x14ac:dyDescent="0.25">
      <c r="K227" s="198"/>
      <c r="L227" s="195"/>
      <c r="M227" s="196"/>
      <c r="N227" s="196"/>
      <c r="O227" s="196"/>
      <c r="P227" s="196"/>
      <c r="Q227" s="196"/>
      <c r="R227" s="196"/>
      <c r="S227" s="196"/>
      <c r="T227" s="196"/>
      <c r="V227" s="220"/>
      <c r="W227" s="212"/>
      <c r="X227" s="196"/>
      <c r="Y227" s="196"/>
      <c r="Z227" s="196"/>
      <c r="AA227" s="196"/>
      <c r="AB227" s="196"/>
      <c r="AC227" s="196"/>
      <c r="AD227" s="196"/>
      <c r="AE227" s="196"/>
      <c r="AF227" s="212"/>
      <c r="AG227" s="212"/>
      <c r="AH227" s="212"/>
      <c r="AI227" s="212"/>
      <c r="AJ227" s="212"/>
      <c r="AK227" s="212"/>
      <c r="AL227" s="212"/>
      <c r="AM227" s="212"/>
      <c r="AN227" s="212"/>
      <c r="AO227" s="212"/>
      <c r="AP227" s="212"/>
      <c r="AQ227" s="212"/>
      <c r="AR227" s="212"/>
      <c r="AS227" s="212"/>
      <c r="AT227" s="212"/>
      <c r="AU227" s="212"/>
      <c r="AV227" s="212"/>
      <c r="AW227" s="212"/>
      <c r="AX227" s="212"/>
      <c r="AY227" s="212"/>
      <c r="AZ227" s="212"/>
      <c r="BA227" s="212"/>
      <c r="BB227" s="212"/>
      <c r="BC227" s="212"/>
      <c r="BD227" s="212"/>
      <c r="BE227" s="212"/>
      <c r="BF227" s="212"/>
      <c r="BG227" s="212"/>
      <c r="BH227" s="212"/>
      <c r="BI227" s="212"/>
      <c r="BJ227" s="212"/>
      <c r="BK227" s="212"/>
      <c r="BL227" s="212"/>
      <c r="BM227" s="212"/>
      <c r="BN227" s="212"/>
    </row>
    <row r="228" spans="11:66" s="199" customFormat="1" x14ac:dyDescent="0.25">
      <c r="K228" s="198"/>
      <c r="L228" s="195"/>
      <c r="M228" s="196"/>
      <c r="N228" s="196"/>
      <c r="O228" s="196"/>
      <c r="P228" s="196"/>
      <c r="Q228" s="196"/>
      <c r="R228" s="196"/>
      <c r="S228" s="196"/>
      <c r="T228" s="196"/>
      <c r="V228" s="220"/>
      <c r="W228" s="212"/>
      <c r="X228" s="196"/>
      <c r="Y228" s="196"/>
      <c r="Z228" s="196"/>
      <c r="AA228" s="196"/>
      <c r="AB228" s="196"/>
      <c r="AC228" s="196"/>
      <c r="AD228" s="196"/>
      <c r="AE228" s="196"/>
      <c r="AF228" s="212"/>
      <c r="AG228" s="212"/>
      <c r="AH228" s="212"/>
      <c r="AI228" s="212"/>
      <c r="AJ228" s="212"/>
      <c r="AK228" s="212"/>
      <c r="AL228" s="212"/>
      <c r="AM228" s="212"/>
      <c r="AN228" s="212"/>
      <c r="AO228" s="212"/>
      <c r="AP228" s="212"/>
      <c r="AQ228" s="212"/>
      <c r="AR228" s="212"/>
      <c r="AS228" s="212"/>
      <c r="AT228" s="212"/>
      <c r="AU228" s="212"/>
      <c r="AV228" s="212"/>
      <c r="AW228" s="212"/>
      <c r="AX228" s="212"/>
      <c r="AY228" s="212"/>
      <c r="AZ228" s="212"/>
      <c r="BA228" s="212"/>
      <c r="BB228" s="212"/>
      <c r="BC228" s="212"/>
      <c r="BD228" s="212"/>
      <c r="BE228" s="212"/>
      <c r="BF228" s="212"/>
      <c r="BG228" s="212"/>
      <c r="BH228" s="212"/>
      <c r="BI228" s="212"/>
      <c r="BJ228" s="212"/>
      <c r="BK228" s="212"/>
      <c r="BL228" s="212"/>
      <c r="BM228" s="212"/>
      <c r="BN228" s="212"/>
    </row>
    <row r="229" spans="11:66" s="199" customFormat="1" x14ac:dyDescent="0.25">
      <c r="K229" s="198"/>
      <c r="L229" s="195"/>
      <c r="M229" s="196"/>
      <c r="N229" s="196"/>
      <c r="O229" s="196"/>
      <c r="P229" s="196"/>
      <c r="Q229" s="196"/>
      <c r="R229" s="196"/>
      <c r="S229" s="196"/>
      <c r="T229" s="196"/>
      <c r="V229" s="220"/>
      <c r="W229" s="212"/>
      <c r="X229" s="196"/>
      <c r="Y229" s="196"/>
      <c r="Z229" s="196"/>
      <c r="AA229" s="196"/>
      <c r="AB229" s="196"/>
      <c r="AC229" s="196"/>
      <c r="AD229" s="196"/>
      <c r="AE229" s="196"/>
      <c r="AF229" s="212"/>
      <c r="AG229" s="212"/>
      <c r="AH229" s="212"/>
      <c r="AI229" s="212"/>
      <c r="AJ229" s="212"/>
      <c r="AK229" s="212"/>
      <c r="AL229" s="212"/>
      <c r="AM229" s="212"/>
      <c r="AN229" s="212"/>
      <c r="AO229" s="212"/>
      <c r="AP229" s="212"/>
      <c r="AQ229" s="212"/>
      <c r="AR229" s="212"/>
      <c r="AS229" s="212"/>
      <c r="AT229" s="212"/>
      <c r="AU229" s="212"/>
      <c r="AV229" s="212"/>
      <c r="AW229" s="212"/>
      <c r="AX229" s="212"/>
      <c r="AY229" s="212"/>
      <c r="AZ229" s="212"/>
      <c r="BA229" s="212"/>
      <c r="BB229" s="212"/>
      <c r="BC229" s="212"/>
      <c r="BD229" s="212"/>
      <c r="BE229" s="212"/>
      <c r="BF229" s="212"/>
      <c r="BG229" s="212"/>
      <c r="BH229" s="212"/>
      <c r="BI229" s="212"/>
      <c r="BJ229" s="212"/>
      <c r="BK229" s="212"/>
      <c r="BL229" s="212"/>
      <c r="BM229" s="212"/>
      <c r="BN229" s="212"/>
    </row>
    <row r="230" spans="11:66" s="199" customFormat="1" x14ac:dyDescent="0.25">
      <c r="K230" s="198"/>
      <c r="L230" s="195"/>
      <c r="M230" s="196"/>
      <c r="N230" s="196"/>
      <c r="O230" s="196"/>
      <c r="P230" s="196"/>
      <c r="Q230" s="196"/>
      <c r="R230" s="196"/>
      <c r="S230" s="196"/>
      <c r="T230" s="196"/>
      <c r="V230" s="220"/>
      <c r="W230" s="212"/>
      <c r="X230" s="196"/>
      <c r="Y230" s="196"/>
      <c r="Z230" s="196"/>
      <c r="AA230" s="196"/>
      <c r="AB230" s="196"/>
      <c r="AC230" s="196"/>
      <c r="AD230" s="196"/>
      <c r="AE230" s="196"/>
      <c r="AF230" s="212"/>
      <c r="AG230" s="212"/>
      <c r="AH230" s="212"/>
      <c r="AI230" s="212"/>
      <c r="AJ230" s="212"/>
      <c r="AK230" s="212"/>
      <c r="AL230" s="212"/>
      <c r="AM230" s="212"/>
      <c r="AN230" s="212"/>
      <c r="AO230" s="212"/>
      <c r="AP230" s="212"/>
      <c r="AQ230" s="212"/>
      <c r="AR230" s="212"/>
      <c r="AS230" s="212"/>
      <c r="AT230" s="212"/>
      <c r="AU230" s="212"/>
      <c r="AV230" s="212"/>
      <c r="AW230" s="212"/>
      <c r="AX230" s="212"/>
      <c r="AY230" s="212"/>
      <c r="AZ230" s="212"/>
      <c r="BA230" s="212"/>
      <c r="BB230" s="212"/>
      <c r="BC230" s="212"/>
      <c r="BD230" s="212"/>
      <c r="BE230" s="212"/>
      <c r="BF230" s="212"/>
      <c r="BG230" s="212"/>
      <c r="BH230" s="212"/>
      <c r="BI230" s="212"/>
      <c r="BJ230" s="212"/>
      <c r="BK230" s="212"/>
      <c r="BL230" s="212"/>
      <c r="BM230" s="212"/>
      <c r="BN230" s="212"/>
    </row>
    <row r="231" spans="11:66" s="199" customFormat="1" x14ac:dyDescent="0.25">
      <c r="K231" s="198"/>
      <c r="L231" s="195"/>
      <c r="M231" s="196"/>
      <c r="N231" s="196"/>
      <c r="O231" s="196"/>
      <c r="P231" s="196"/>
      <c r="Q231" s="196"/>
      <c r="R231" s="196"/>
      <c r="S231" s="196"/>
      <c r="T231" s="196"/>
      <c r="V231" s="220"/>
      <c r="W231" s="212"/>
      <c r="X231" s="196"/>
      <c r="Y231" s="196"/>
      <c r="Z231" s="196"/>
      <c r="AA231" s="196"/>
      <c r="AB231" s="196"/>
      <c r="AC231" s="196"/>
      <c r="AD231" s="196"/>
      <c r="AE231" s="196"/>
      <c r="AF231" s="212"/>
      <c r="AG231" s="212"/>
      <c r="AH231" s="212"/>
      <c r="AI231" s="212"/>
      <c r="AJ231" s="212"/>
      <c r="AK231" s="212"/>
      <c r="AL231" s="212"/>
      <c r="AM231" s="212"/>
      <c r="AN231" s="212"/>
      <c r="AO231" s="212"/>
      <c r="AP231" s="212"/>
      <c r="AQ231" s="212"/>
      <c r="AR231" s="212"/>
      <c r="AS231" s="212"/>
      <c r="AT231" s="212"/>
      <c r="AU231" s="212"/>
      <c r="AV231" s="212"/>
      <c r="AW231" s="212"/>
      <c r="AX231" s="212"/>
      <c r="AY231" s="212"/>
      <c r="AZ231" s="212"/>
      <c r="BA231" s="212"/>
      <c r="BB231" s="212"/>
      <c r="BC231" s="212"/>
      <c r="BD231" s="212"/>
      <c r="BE231" s="212"/>
      <c r="BF231" s="212"/>
      <c r="BG231" s="212"/>
      <c r="BH231" s="212"/>
      <c r="BI231" s="212"/>
      <c r="BJ231" s="212"/>
      <c r="BK231" s="212"/>
      <c r="BL231" s="212"/>
      <c r="BM231" s="212"/>
      <c r="BN231" s="212"/>
    </row>
    <row r="232" spans="11:66" s="199" customFormat="1" x14ac:dyDescent="0.25">
      <c r="K232" s="198"/>
      <c r="L232" s="195"/>
      <c r="M232" s="196"/>
      <c r="N232" s="196"/>
      <c r="O232" s="196"/>
      <c r="P232" s="196"/>
      <c r="Q232" s="196"/>
      <c r="R232" s="196"/>
      <c r="S232" s="196"/>
      <c r="T232" s="196"/>
      <c r="V232" s="220"/>
      <c r="W232" s="212"/>
      <c r="X232" s="196"/>
      <c r="Y232" s="196"/>
      <c r="Z232" s="196"/>
      <c r="AA232" s="196"/>
      <c r="AB232" s="196"/>
      <c r="AC232" s="196"/>
      <c r="AD232" s="196"/>
      <c r="AE232" s="196"/>
      <c r="AF232" s="212"/>
      <c r="AG232" s="212"/>
      <c r="AH232" s="212"/>
      <c r="AI232" s="212"/>
      <c r="AJ232" s="212"/>
      <c r="AK232" s="212"/>
      <c r="AL232" s="212"/>
      <c r="AM232" s="212"/>
      <c r="AN232" s="212"/>
      <c r="AO232" s="212"/>
      <c r="AP232" s="212"/>
      <c r="AQ232" s="212"/>
      <c r="AR232" s="212"/>
      <c r="AS232" s="212"/>
      <c r="AT232" s="212"/>
      <c r="AU232" s="212"/>
      <c r="AV232" s="212"/>
      <c r="AW232" s="212"/>
      <c r="AX232" s="212"/>
      <c r="AY232" s="212"/>
      <c r="AZ232" s="212"/>
      <c r="BA232" s="212"/>
      <c r="BB232" s="212"/>
      <c r="BC232" s="212"/>
      <c r="BD232" s="212"/>
      <c r="BE232" s="212"/>
      <c r="BF232" s="212"/>
      <c r="BG232" s="212"/>
      <c r="BH232" s="212"/>
      <c r="BI232" s="212"/>
      <c r="BJ232" s="212"/>
      <c r="BK232" s="212"/>
      <c r="BL232" s="212"/>
      <c r="BM232" s="212"/>
      <c r="BN232" s="212"/>
    </row>
    <row r="233" spans="11:66" s="199" customFormat="1" x14ac:dyDescent="0.25">
      <c r="K233" s="198"/>
      <c r="L233" s="195"/>
      <c r="M233" s="196"/>
      <c r="N233" s="196"/>
      <c r="O233" s="196"/>
      <c r="P233" s="196"/>
      <c r="Q233" s="196"/>
      <c r="R233" s="196"/>
      <c r="S233" s="196"/>
      <c r="T233" s="196"/>
      <c r="V233" s="220"/>
      <c r="W233" s="212"/>
      <c r="X233" s="196"/>
      <c r="Y233" s="196"/>
      <c r="Z233" s="196"/>
      <c r="AA233" s="196"/>
      <c r="AB233" s="196"/>
      <c r="AC233" s="196"/>
      <c r="AD233" s="196"/>
      <c r="AE233" s="196"/>
      <c r="AF233" s="212"/>
      <c r="AG233" s="212"/>
      <c r="AH233" s="212"/>
      <c r="AI233" s="212"/>
      <c r="AJ233" s="212"/>
      <c r="AK233" s="212"/>
      <c r="AL233" s="212"/>
      <c r="AM233" s="212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  <c r="BI233" s="212"/>
      <c r="BJ233" s="212"/>
      <c r="BK233" s="212"/>
      <c r="BL233" s="212"/>
      <c r="BM233" s="212"/>
      <c r="BN233" s="212"/>
    </row>
    <row r="234" spans="11:66" s="199" customFormat="1" x14ac:dyDescent="0.25">
      <c r="K234" s="198"/>
      <c r="L234" s="195"/>
      <c r="M234" s="196"/>
      <c r="N234" s="196"/>
      <c r="O234" s="196"/>
      <c r="P234" s="196"/>
      <c r="Q234" s="196"/>
      <c r="R234" s="196"/>
      <c r="S234" s="196"/>
      <c r="T234" s="196"/>
      <c r="V234" s="220"/>
      <c r="W234" s="212"/>
      <c r="X234" s="196"/>
      <c r="Y234" s="196"/>
      <c r="Z234" s="196"/>
      <c r="AA234" s="196"/>
      <c r="AB234" s="196"/>
      <c r="AC234" s="196"/>
      <c r="AD234" s="196"/>
      <c r="AE234" s="196"/>
      <c r="AF234" s="212"/>
      <c r="AG234" s="212"/>
      <c r="AH234" s="212"/>
      <c r="AI234" s="212"/>
      <c r="AJ234" s="212"/>
      <c r="AK234" s="212"/>
      <c r="AL234" s="212"/>
      <c r="AM234" s="212"/>
      <c r="AN234" s="212"/>
      <c r="AO234" s="212"/>
      <c r="AP234" s="212"/>
      <c r="AQ234" s="212"/>
      <c r="AR234" s="212"/>
      <c r="AS234" s="212"/>
      <c r="AT234" s="212"/>
      <c r="AU234" s="212"/>
      <c r="AV234" s="212"/>
      <c r="AW234" s="212"/>
      <c r="AX234" s="212"/>
      <c r="AY234" s="212"/>
      <c r="AZ234" s="212"/>
      <c r="BA234" s="212"/>
      <c r="BB234" s="212"/>
      <c r="BC234" s="212"/>
      <c r="BD234" s="212"/>
      <c r="BE234" s="212"/>
      <c r="BF234" s="212"/>
      <c r="BG234" s="212"/>
      <c r="BH234" s="212"/>
      <c r="BI234" s="212"/>
      <c r="BJ234" s="212"/>
      <c r="BK234" s="212"/>
      <c r="BL234" s="212"/>
      <c r="BM234" s="212"/>
      <c r="BN234" s="212"/>
    </row>
    <row r="235" spans="11:66" s="199" customFormat="1" x14ac:dyDescent="0.25">
      <c r="K235" s="198"/>
      <c r="L235" s="195"/>
      <c r="M235" s="196"/>
      <c r="N235" s="196"/>
      <c r="O235" s="196"/>
      <c r="P235" s="196"/>
      <c r="Q235" s="196"/>
      <c r="R235" s="196"/>
      <c r="S235" s="196"/>
      <c r="T235" s="196"/>
      <c r="V235" s="220"/>
      <c r="W235" s="212"/>
      <c r="X235" s="196"/>
      <c r="Y235" s="196"/>
      <c r="Z235" s="196"/>
      <c r="AA235" s="196"/>
      <c r="AB235" s="196"/>
      <c r="AC235" s="196"/>
      <c r="AD235" s="196"/>
      <c r="AE235" s="196"/>
      <c r="AF235" s="212"/>
      <c r="AG235" s="212"/>
      <c r="AH235" s="212"/>
      <c r="AI235" s="212"/>
      <c r="AJ235" s="212"/>
      <c r="AK235" s="212"/>
      <c r="AL235" s="212"/>
      <c r="AM235" s="212"/>
      <c r="AN235" s="212"/>
      <c r="AO235" s="212"/>
      <c r="AP235" s="212"/>
      <c r="AQ235" s="212"/>
      <c r="AR235" s="212"/>
      <c r="AS235" s="212"/>
      <c r="AT235" s="212"/>
      <c r="AU235" s="212"/>
      <c r="AV235" s="212"/>
      <c r="AW235" s="212"/>
      <c r="AX235" s="212"/>
      <c r="AY235" s="212"/>
      <c r="AZ235" s="212"/>
      <c r="BA235" s="212"/>
      <c r="BB235" s="212"/>
      <c r="BC235" s="212"/>
      <c r="BD235" s="212"/>
      <c r="BE235" s="212"/>
      <c r="BF235" s="212"/>
      <c r="BG235" s="212"/>
      <c r="BH235" s="212"/>
      <c r="BI235" s="212"/>
      <c r="BJ235" s="212"/>
      <c r="BK235" s="212"/>
      <c r="BL235" s="212"/>
      <c r="BM235" s="212"/>
      <c r="BN235" s="212"/>
    </row>
    <row r="236" spans="11:66" s="199" customFormat="1" x14ac:dyDescent="0.25">
      <c r="K236" s="198"/>
      <c r="L236" s="195"/>
      <c r="M236" s="196"/>
      <c r="N236" s="196"/>
      <c r="O236" s="196"/>
      <c r="P236" s="196"/>
      <c r="Q236" s="196"/>
      <c r="R236" s="196"/>
      <c r="S236" s="196"/>
      <c r="T236" s="196"/>
      <c r="V236" s="220"/>
      <c r="W236" s="212"/>
      <c r="X236" s="196"/>
      <c r="Y236" s="196"/>
      <c r="Z236" s="196"/>
      <c r="AA236" s="196"/>
      <c r="AB236" s="196"/>
      <c r="AC236" s="196"/>
      <c r="AD236" s="196"/>
      <c r="AE236" s="196"/>
      <c r="AF236" s="212"/>
      <c r="AG236" s="212"/>
      <c r="AH236" s="212"/>
      <c r="AI236" s="212"/>
      <c r="AJ236" s="212"/>
      <c r="AK236" s="212"/>
      <c r="AL236" s="212"/>
      <c r="AM236" s="212"/>
      <c r="AN236" s="212"/>
      <c r="AO236" s="212"/>
      <c r="AP236" s="212"/>
      <c r="AQ236" s="212"/>
      <c r="AR236" s="212"/>
      <c r="AS236" s="212"/>
      <c r="AT236" s="212"/>
      <c r="AU236" s="212"/>
      <c r="AV236" s="212"/>
      <c r="AW236" s="212"/>
      <c r="AX236" s="212"/>
      <c r="AY236" s="212"/>
      <c r="AZ236" s="212"/>
      <c r="BA236" s="212"/>
      <c r="BB236" s="212"/>
      <c r="BC236" s="212"/>
      <c r="BD236" s="212"/>
      <c r="BE236" s="212"/>
      <c r="BF236" s="212"/>
      <c r="BG236" s="212"/>
      <c r="BH236" s="212"/>
      <c r="BI236" s="212"/>
      <c r="BJ236" s="212"/>
      <c r="BK236" s="212"/>
      <c r="BL236" s="212"/>
      <c r="BM236" s="212"/>
      <c r="BN236" s="212"/>
    </row>
    <row r="237" spans="11:66" s="199" customFormat="1" x14ac:dyDescent="0.25">
      <c r="K237" s="198"/>
      <c r="L237" s="195"/>
      <c r="M237" s="196"/>
      <c r="N237" s="196"/>
      <c r="O237" s="196"/>
      <c r="P237" s="196"/>
      <c r="Q237" s="196"/>
      <c r="R237" s="196"/>
      <c r="S237" s="196"/>
      <c r="T237" s="196"/>
      <c r="V237" s="220"/>
      <c r="W237" s="212"/>
      <c r="X237" s="196"/>
      <c r="Y237" s="196"/>
      <c r="Z237" s="196"/>
      <c r="AA237" s="196"/>
      <c r="AB237" s="196"/>
      <c r="AC237" s="196"/>
      <c r="AD237" s="196"/>
      <c r="AE237" s="196"/>
      <c r="AF237" s="212"/>
      <c r="AG237" s="212"/>
      <c r="AH237" s="212"/>
      <c r="AI237" s="212"/>
      <c r="AJ237" s="212"/>
      <c r="AK237" s="212"/>
      <c r="AL237" s="212"/>
      <c r="AM237" s="212"/>
      <c r="AN237" s="212"/>
      <c r="AO237" s="212"/>
      <c r="AP237" s="212"/>
      <c r="AQ237" s="212"/>
      <c r="AR237" s="212"/>
      <c r="AS237" s="212"/>
      <c r="AT237" s="212"/>
      <c r="AU237" s="212"/>
      <c r="AV237" s="212"/>
      <c r="AW237" s="212"/>
      <c r="AX237" s="212"/>
      <c r="AY237" s="212"/>
      <c r="AZ237" s="212"/>
      <c r="BA237" s="212"/>
      <c r="BB237" s="212"/>
      <c r="BC237" s="212"/>
      <c r="BD237" s="212"/>
      <c r="BE237" s="212"/>
      <c r="BF237" s="212"/>
      <c r="BG237" s="212"/>
      <c r="BH237" s="212"/>
      <c r="BI237" s="212"/>
      <c r="BJ237" s="212"/>
      <c r="BK237" s="212"/>
      <c r="BL237" s="212"/>
      <c r="BM237" s="212"/>
      <c r="BN237" s="212"/>
    </row>
    <row r="238" spans="11:66" s="199" customFormat="1" x14ac:dyDescent="0.25">
      <c r="K238" s="198"/>
      <c r="L238" s="195"/>
      <c r="M238" s="196"/>
      <c r="N238" s="196"/>
      <c r="O238" s="196"/>
      <c r="P238" s="196"/>
      <c r="Q238" s="196"/>
      <c r="R238" s="196"/>
      <c r="S238" s="196"/>
      <c r="T238" s="196"/>
      <c r="V238" s="220"/>
      <c r="W238" s="212"/>
      <c r="X238" s="196"/>
      <c r="Y238" s="196"/>
      <c r="Z238" s="196"/>
      <c r="AA238" s="196"/>
      <c r="AB238" s="196"/>
      <c r="AC238" s="196"/>
      <c r="AD238" s="196"/>
      <c r="AE238" s="196"/>
      <c r="AF238" s="212"/>
      <c r="AG238" s="212"/>
      <c r="AH238" s="212"/>
      <c r="AI238" s="212"/>
      <c r="AJ238" s="212"/>
      <c r="AK238" s="212"/>
      <c r="AL238" s="212"/>
      <c r="AM238" s="212"/>
      <c r="AN238" s="212"/>
      <c r="AO238" s="212"/>
      <c r="AP238" s="212"/>
      <c r="AQ238" s="212"/>
      <c r="AR238" s="212"/>
      <c r="AS238" s="212"/>
      <c r="AT238" s="212"/>
      <c r="AU238" s="212"/>
      <c r="AV238" s="212"/>
      <c r="AW238" s="212"/>
      <c r="AX238" s="212"/>
      <c r="AY238" s="212"/>
      <c r="AZ238" s="212"/>
      <c r="BA238" s="212"/>
      <c r="BB238" s="212"/>
      <c r="BC238" s="212"/>
      <c r="BD238" s="212"/>
      <c r="BE238" s="212"/>
      <c r="BF238" s="212"/>
      <c r="BG238" s="212"/>
      <c r="BH238" s="212"/>
      <c r="BI238" s="212"/>
      <c r="BJ238" s="212"/>
      <c r="BK238" s="212"/>
      <c r="BL238" s="212"/>
      <c r="BM238" s="212"/>
      <c r="BN238" s="212"/>
    </row>
    <row r="239" spans="11:66" s="199" customFormat="1" x14ac:dyDescent="0.25">
      <c r="K239" s="198"/>
      <c r="L239" s="195"/>
      <c r="M239" s="196"/>
      <c r="N239" s="196"/>
      <c r="O239" s="196"/>
      <c r="P239" s="196"/>
      <c r="Q239" s="196"/>
      <c r="R239" s="196"/>
      <c r="S239" s="196"/>
      <c r="T239" s="196"/>
      <c r="V239" s="220"/>
      <c r="W239" s="212"/>
      <c r="X239" s="196"/>
      <c r="Y239" s="196"/>
      <c r="Z239" s="196"/>
      <c r="AA239" s="196"/>
      <c r="AB239" s="196"/>
      <c r="AC239" s="196"/>
      <c r="AD239" s="196"/>
      <c r="AE239" s="196"/>
      <c r="AF239" s="212"/>
      <c r="AG239" s="212"/>
      <c r="AH239" s="212"/>
      <c r="AI239" s="212"/>
      <c r="AJ239" s="212"/>
      <c r="AK239" s="212"/>
      <c r="AL239" s="212"/>
      <c r="AM239" s="212"/>
      <c r="AN239" s="212"/>
      <c r="AO239" s="212"/>
      <c r="AP239" s="212"/>
      <c r="AQ239" s="212"/>
      <c r="AR239" s="212"/>
      <c r="AS239" s="212"/>
      <c r="AT239" s="212"/>
      <c r="AU239" s="212"/>
      <c r="AV239" s="212"/>
      <c r="AW239" s="212"/>
      <c r="AX239" s="212"/>
      <c r="AY239" s="212"/>
      <c r="AZ239" s="212"/>
      <c r="BA239" s="212"/>
      <c r="BB239" s="212"/>
      <c r="BC239" s="212"/>
      <c r="BD239" s="212"/>
      <c r="BE239" s="212"/>
      <c r="BF239" s="212"/>
      <c r="BG239" s="212"/>
      <c r="BH239" s="212"/>
      <c r="BI239" s="212"/>
      <c r="BJ239" s="212"/>
      <c r="BK239" s="212"/>
      <c r="BL239" s="212"/>
      <c r="BM239" s="212"/>
      <c r="BN239" s="212"/>
    </row>
    <row r="240" spans="11:66" s="199" customFormat="1" x14ac:dyDescent="0.25">
      <c r="K240" s="198"/>
      <c r="L240" s="195"/>
      <c r="M240" s="196"/>
      <c r="N240" s="196"/>
      <c r="O240" s="196"/>
      <c r="P240" s="196"/>
      <c r="Q240" s="196"/>
      <c r="R240" s="196"/>
      <c r="S240" s="196"/>
      <c r="T240" s="196"/>
      <c r="V240" s="220"/>
      <c r="W240" s="212"/>
      <c r="X240" s="196"/>
      <c r="Y240" s="196"/>
      <c r="Z240" s="196"/>
      <c r="AA240" s="196"/>
      <c r="AB240" s="196"/>
      <c r="AC240" s="196"/>
      <c r="AD240" s="196"/>
      <c r="AE240" s="196"/>
      <c r="AF240" s="212"/>
      <c r="AG240" s="212"/>
      <c r="AH240" s="212"/>
      <c r="AI240" s="212"/>
      <c r="AJ240" s="212"/>
      <c r="AK240" s="212"/>
      <c r="AL240" s="212"/>
      <c r="AM240" s="212"/>
      <c r="AN240" s="212"/>
      <c r="AO240" s="212"/>
      <c r="AP240" s="212"/>
      <c r="AQ240" s="212"/>
      <c r="AR240" s="212"/>
      <c r="AS240" s="212"/>
      <c r="AT240" s="212"/>
      <c r="AU240" s="212"/>
      <c r="AV240" s="212"/>
      <c r="AW240" s="212"/>
      <c r="AX240" s="212"/>
      <c r="AY240" s="212"/>
      <c r="AZ240" s="212"/>
      <c r="BA240" s="212"/>
      <c r="BB240" s="212"/>
      <c r="BC240" s="212"/>
      <c r="BD240" s="212"/>
      <c r="BE240" s="212"/>
      <c r="BF240" s="212"/>
      <c r="BG240" s="212"/>
      <c r="BH240" s="212"/>
      <c r="BI240" s="212"/>
      <c r="BJ240" s="212"/>
      <c r="BK240" s="212"/>
      <c r="BL240" s="212"/>
      <c r="BM240" s="212"/>
      <c r="BN240" s="212"/>
    </row>
    <row r="241" spans="11:66" s="199" customFormat="1" x14ac:dyDescent="0.25">
      <c r="K241" s="198"/>
      <c r="L241" s="195"/>
      <c r="M241" s="196"/>
      <c r="N241" s="196"/>
      <c r="O241" s="196"/>
      <c r="P241" s="196"/>
      <c r="Q241" s="196"/>
      <c r="R241" s="196"/>
      <c r="S241" s="196"/>
      <c r="T241" s="196"/>
      <c r="V241" s="220"/>
      <c r="W241" s="212"/>
      <c r="X241" s="196"/>
      <c r="Y241" s="196"/>
      <c r="Z241" s="196"/>
      <c r="AA241" s="196"/>
      <c r="AB241" s="196"/>
      <c r="AC241" s="196"/>
      <c r="AD241" s="196"/>
      <c r="AE241" s="196"/>
      <c r="AF241" s="212"/>
      <c r="AG241" s="212"/>
      <c r="AH241" s="212"/>
      <c r="AI241" s="212"/>
      <c r="AJ241" s="212"/>
      <c r="AK241" s="212"/>
      <c r="AL241" s="212"/>
      <c r="AM241" s="212"/>
      <c r="AN241" s="212"/>
      <c r="AO241" s="212"/>
      <c r="AP241" s="212"/>
      <c r="AQ241" s="212"/>
      <c r="AR241" s="212"/>
      <c r="AS241" s="212"/>
      <c r="AT241" s="212"/>
      <c r="AU241" s="212"/>
      <c r="AV241" s="212"/>
      <c r="AW241" s="212"/>
      <c r="AX241" s="212"/>
      <c r="AY241" s="212"/>
      <c r="AZ241" s="212"/>
      <c r="BA241" s="212"/>
      <c r="BB241" s="212"/>
      <c r="BC241" s="212"/>
      <c r="BD241" s="212"/>
      <c r="BE241" s="212"/>
      <c r="BF241" s="212"/>
      <c r="BG241" s="212"/>
      <c r="BH241" s="212"/>
      <c r="BI241" s="212"/>
      <c r="BJ241" s="212"/>
      <c r="BK241" s="212"/>
      <c r="BL241" s="212"/>
      <c r="BM241" s="212"/>
      <c r="BN241" s="212"/>
    </row>
    <row r="242" spans="11:66" s="199" customFormat="1" x14ac:dyDescent="0.25">
      <c r="K242" s="198"/>
      <c r="L242" s="195"/>
      <c r="M242" s="196"/>
      <c r="N242" s="196"/>
      <c r="O242" s="196"/>
      <c r="P242" s="196"/>
      <c r="Q242" s="196"/>
      <c r="R242" s="196"/>
      <c r="S242" s="196"/>
      <c r="T242" s="196"/>
      <c r="V242" s="220"/>
      <c r="W242" s="212"/>
      <c r="X242" s="196"/>
      <c r="Y242" s="196"/>
      <c r="Z242" s="196"/>
      <c r="AA242" s="196"/>
      <c r="AB242" s="196"/>
      <c r="AC242" s="196"/>
      <c r="AD242" s="196"/>
      <c r="AE242" s="196"/>
      <c r="AF242" s="212"/>
      <c r="AG242" s="212"/>
      <c r="AH242" s="212"/>
      <c r="AI242" s="212"/>
      <c r="AJ242" s="212"/>
      <c r="AK242" s="212"/>
      <c r="AL242" s="212"/>
      <c r="AM242" s="212"/>
      <c r="AN242" s="212"/>
      <c r="AO242" s="212"/>
      <c r="AP242" s="212"/>
      <c r="AQ242" s="212"/>
      <c r="AR242" s="212"/>
      <c r="AS242" s="212"/>
      <c r="AT242" s="212"/>
      <c r="AU242" s="212"/>
      <c r="AV242" s="212"/>
      <c r="AW242" s="212"/>
      <c r="AX242" s="212"/>
      <c r="AY242" s="212"/>
      <c r="AZ242" s="212"/>
      <c r="BA242" s="212"/>
      <c r="BB242" s="212"/>
      <c r="BC242" s="212"/>
      <c r="BD242" s="212"/>
      <c r="BE242" s="212"/>
      <c r="BF242" s="212"/>
      <c r="BG242" s="212"/>
      <c r="BH242" s="212"/>
      <c r="BI242" s="212"/>
      <c r="BJ242" s="212"/>
      <c r="BK242" s="212"/>
      <c r="BL242" s="212"/>
      <c r="BM242" s="212"/>
      <c r="BN242" s="212"/>
    </row>
    <row r="243" spans="11:66" s="199" customFormat="1" x14ac:dyDescent="0.25">
      <c r="K243" s="198"/>
      <c r="L243" s="195"/>
      <c r="M243" s="196"/>
      <c r="N243" s="196"/>
      <c r="O243" s="196"/>
      <c r="P243" s="196"/>
      <c r="Q243" s="196"/>
      <c r="R243" s="196"/>
      <c r="S243" s="196"/>
      <c r="T243" s="196"/>
      <c r="V243" s="220"/>
      <c r="W243" s="212"/>
      <c r="X243" s="196"/>
      <c r="Y243" s="196"/>
      <c r="Z243" s="196"/>
      <c r="AA243" s="196"/>
      <c r="AB243" s="196"/>
      <c r="AC243" s="196"/>
      <c r="AD243" s="196"/>
      <c r="AE243" s="196"/>
      <c r="AF243" s="212"/>
      <c r="AG243" s="212"/>
      <c r="AH243" s="212"/>
      <c r="AI243" s="212"/>
      <c r="AJ243" s="212"/>
      <c r="AK243" s="212"/>
      <c r="AL243" s="212"/>
      <c r="AM243" s="212"/>
      <c r="AN243" s="212"/>
      <c r="AO243" s="212"/>
      <c r="AP243" s="212"/>
      <c r="AQ243" s="212"/>
      <c r="AR243" s="212"/>
      <c r="AS243" s="212"/>
      <c r="AT243" s="212"/>
      <c r="AU243" s="212"/>
      <c r="AV243" s="212"/>
      <c r="AW243" s="212"/>
      <c r="AX243" s="212"/>
      <c r="AY243" s="212"/>
      <c r="AZ243" s="212"/>
      <c r="BA243" s="212"/>
      <c r="BB243" s="212"/>
      <c r="BC243" s="212"/>
      <c r="BD243" s="212"/>
      <c r="BE243" s="212"/>
      <c r="BF243" s="212"/>
      <c r="BG243" s="212"/>
      <c r="BH243" s="212"/>
      <c r="BI243" s="212"/>
      <c r="BJ243" s="212"/>
      <c r="BK243" s="212"/>
      <c r="BL243" s="212"/>
      <c r="BM243" s="212"/>
      <c r="BN243" s="212"/>
    </row>
    <row r="244" spans="11:66" s="199" customFormat="1" x14ac:dyDescent="0.25">
      <c r="K244" s="198"/>
      <c r="L244" s="195"/>
      <c r="M244" s="196"/>
      <c r="N244" s="196"/>
      <c r="O244" s="196"/>
      <c r="P244" s="196"/>
      <c r="Q244" s="196"/>
      <c r="R244" s="196"/>
      <c r="S244" s="196"/>
      <c r="T244" s="196"/>
      <c r="V244" s="220"/>
      <c r="W244" s="212"/>
      <c r="X244" s="196"/>
      <c r="Y244" s="196"/>
      <c r="Z244" s="196"/>
      <c r="AA244" s="196"/>
      <c r="AB244" s="196"/>
      <c r="AC244" s="196"/>
      <c r="AD244" s="196"/>
      <c r="AE244" s="196"/>
      <c r="AF244" s="212"/>
      <c r="AG244" s="212"/>
      <c r="AH244" s="212"/>
      <c r="AI244" s="212"/>
      <c r="AJ244" s="212"/>
      <c r="AK244" s="212"/>
      <c r="AL244" s="212"/>
      <c r="AM244" s="212"/>
      <c r="AN244" s="212"/>
      <c r="AO244" s="212"/>
      <c r="AP244" s="212"/>
      <c r="AQ244" s="212"/>
      <c r="AR244" s="212"/>
      <c r="AS244" s="212"/>
      <c r="AT244" s="212"/>
      <c r="AU244" s="212"/>
      <c r="AV244" s="212"/>
      <c r="AW244" s="212"/>
      <c r="AX244" s="212"/>
      <c r="AY244" s="212"/>
      <c r="AZ244" s="212"/>
      <c r="BA244" s="212"/>
      <c r="BB244" s="212"/>
      <c r="BC244" s="212"/>
      <c r="BD244" s="212"/>
      <c r="BE244" s="212"/>
      <c r="BF244" s="212"/>
      <c r="BG244" s="212"/>
      <c r="BH244" s="212"/>
      <c r="BI244" s="212"/>
      <c r="BJ244" s="212"/>
      <c r="BK244" s="212"/>
      <c r="BL244" s="212"/>
      <c r="BM244" s="212"/>
      <c r="BN244" s="212"/>
    </row>
    <row r="245" spans="11:66" s="199" customFormat="1" x14ac:dyDescent="0.25">
      <c r="K245" s="198"/>
      <c r="L245" s="195"/>
      <c r="M245" s="196"/>
      <c r="N245" s="196"/>
      <c r="O245" s="196"/>
      <c r="P245" s="196"/>
      <c r="Q245" s="196"/>
      <c r="R245" s="196"/>
      <c r="S245" s="196"/>
      <c r="T245" s="196"/>
      <c r="V245" s="220"/>
      <c r="W245" s="212"/>
      <c r="X245" s="196"/>
      <c r="Y245" s="196"/>
      <c r="Z245" s="196"/>
      <c r="AA245" s="196"/>
      <c r="AB245" s="196"/>
      <c r="AC245" s="196"/>
      <c r="AD245" s="196"/>
      <c r="AE245" s="196"/>
      <c r="AF245" s="212"/>
      <c r="AG245" s="212"/>
      <c r="AH245" s="212"/>
      <c r="AI245" s="212"/>
      <c r="AJ245" s="212"/>
      <c r="AK245" s="212"/>
      <c r="AL245" s="212"/>
      <c r="AM245" s="212"/>
      <c r="AN245" s="212"/>
      <c r="AO245" s="212"/>
      <c r="AP245" s="212"/>
      <c r="AQ245" s="212"/>
      <c r="AR245" s="212"/>
      <c r="AS245" s="212"/>
      <c r="AT245" s="212"/>
      <c r="AU245" s="212"/>
      <c r="AV245" s="212"/>
      <c r="AW245" s="212"/>
      <c r="AX245" s="212"/>
      <c r="AY245" s="212"/>
      <c r="AZ245" s="212"/>
      <c r="BA245" s="212"/>
      <c r="BB245" s="212"/>
      <c r="BC245" s="212"/>
      <c r="BD245" s="212"/>
      <c r="BE245" s="212"/>
      <c r="BF245" s="212"/>
      <c r="BG245" s="212"/>
      <c r="BH245" s="212"/>
      <c r="BI245" s="212"/>
      <c r="BJ245" s="212"/>
      <c r="BK245" s="212"/>
      <c r="BL245" s="212"/>
      <c r="BM245" s="212"/>
      <c r="BN245" s="212"/>
    </row>
    <row r="246" spans="11:66" s="199" customFormat="1" x14ac:dyDescent="0.25">
      <c r="K246" s="198"/>
      <c r="L246" s="195"/>
      <c r="M246" s="196"/>
      <c r="N246" s="196"/>
      <c r="O246" s="196"/>
      <c r="P246" s="196"/>
      <c r="Q246" s="196"/>
      <c r="R246" s="196"/>
      <c r="S246" s="196"/>
      <c r="T246" s="196"/>
      <c r="V246" s="220"/>
      <c r="W246" s="212"/>
      <c r="X246" s="196"/>
      <c r="Y246" s="196"/>
      <c r="Z246" s="196"/>
      <c r="AA246" s="196"/>
      <c r="AB246" s="196"/>
      <c r="AC246" s="196"/>
      <c r="AD246" s="196"/>
      <c r="AE246" s="196"/>
      <c r="AF246" s="212"/>
      <c r="AG246" s="212"/>
      <c r="AH246" s="212"/>
      <c r="AI246" s="212"/>
      <c r="AJ246" s="212"/>
      <c r="AK246" s="212"/>
      <c r="AL246" s="212"/>
      <c r="AM246" s="212"/>
      <c r="AN246" s="212"/>
      <c r="AO246" s="212"/>
      <c r="AP246" s="212"/>
      <c r="AQ246" s="212"/>
      <c r="AR246" s="212"/>
      <c r="AS246" s="212"/>
      <c r="AT246" s="212"/>
      <c r="AU246" s="212"/>
      <c r="AV246" s="212"/>
      <c r="AW246" s="212"/>
      <c r="AX246" s="212"/>
      <c r="AY246" s="212"/>
      <c r="AZ246" s="212"/>
      <c r="BA246" s="212"/>
      <c r="BB246" s="212"/>
      <c r="BC246" s="212"/>
      <c r="BD246" s="212"/>
      <c r="BE246" s="212"/>
      <c r="BF246" s="212"/>
      <c r="BG246" s="212"/>
      <c r="BH246" s="212"/>
      <c r="BI246" s="212"/>
      <c r="BJ246" s="212"/>
      <c r="BK246" s="212"/>
      <c r="BL246" s="212"/>
      <c r="BM246" s="212"/>
      <c r="BN246" s="212"/>
    </row>
    <row r="247" spans="11:66" s="199" customFormat="1" x14ac:dyDescent="0.25">
      <c r="K247" s="198"/>
      <c r="L247" s="195"/>
      <c r="M247" s="196"/>
      <c r="N247" s="196"/>
      <c r="O247" s="196"/>
      <c r="P247" s="196"/>
      <c r="Q247" s="196"/>
      <c r="R247" s="196"/>
      <c r="S247" s="196"/>
      <c r="T247" s="196"/>
      <c r="V247" s="220"/>
      <c r="W247" s="212"/>
      <c r="X247" s="196"/>
      <c r="Y247" s="196"/>
      <c r="Z247" s="196"/>
      <c r="AA247" s="196"/>
      <c r="AB247" s="196"/>
      <c r="AC247" s="196"/>
      <c r="AD247" s="196"/>
      <c r="AE247" s="196"/>
      <c r="AF247" s="212"/>
      <c r="AG247" s="212"/>
      <c r="AH247" s="212"/>
      <c r="AI247" s="212"/>
      <c r="AJ247" s="212"/>
      <c r="AK247" s="212"/>
      <c r="AL247" s="212"/>
      <c r="AM247" s="212"/>
      <c r="AN247" s="212"/>
      <c r="AO247" s="212"/>
      <c r="AP247" s="212"/>
      <c r="AQ247" s="212"/>
      <c r="AR247" s="212"/>
      <c r="AS247" s="212"/>
      <c r="AT247" s="212"/>
      <c r="AU247" s="212"/>
      <c r="AV247" s="212"/>
      <c r="AW247" s="212"/>
      <c r="AX247" s="212"/>
      <c r="AY247" s="212"/>
      <c r="AZ247" s="212"/>
      <c r="BA247" s="212"/>
      <c r="BB247" s="212"/>
      <c r="BC247" s="212"/>
      <c r="BD247" s="212"/>
      <c r="BE247" s="212"/>
      <c r="BF247" s="212"/>
      <c r="BG247" s="212"/>
      <c r="BH247" s="212"/>
      <c r="BI247" s="212"/>
      <c r="BJ247" s="212"/>
      <c r="BK247" s="212"/>
      <c r="BL247" s="212"/>
      <c r="BM247" s="212"/>
      <c r="BN247" s="212"/>
    </row>
    <row r="248" spans="11:66" s="199" customFormat="1" x14ac:dyDescent="0.25">
      <c r="K248" s="198"/>
      <c r="L248" s="195"/>
      <c r="M248" s="196"/>
      <c r="N248" s="196"/>
      <c r="O248" s="196"/>
      <c r="P248" s="196"/>
      <c r="Q248" s="196"/>
      <c r="R248" s="196"/>
      <c r="S248" s="196"/>
      <c r="T248" s="196"/>
      <c r="V248" s="220"/>
      <c r="W248" s="212"/>
      <c r="X248" s="196"/>
      <c r="Y248" s="196"/>
      <c r="Z248" s="196"/>
      <c r="AA248" s="196"/>
      <c r="AB248" s="196"/>
      <c r="AC248" s="196"/>
      <c r="AD248" s="196"/>
      <c r="AE248" s="196"/>
      <c r="AF248" s="212"/>
      <c r="AG248" s="212"/>
      <c r="AH248" s="212"/>
      <c r="AI248" s="212"/>
      <c r="AJ248" s="212"/>
      <c r="AK248" s="212"/>
      <c r="AL248" s="212"/>
      <c r="AM248" s="212"/>
      <c r="AN248" s="212"/>
      <c r="AO248" s="212"/>
      <c r="AP248" s="212"/>
      <c r="AQ248" s="212"/>
      <c r="AR248" s="212"/>
      <c r="AS248" s="212"/>
      <c r="AT248" s="212"/>
      <c r="AU248" s="212"/>
      <c r="AV248" s="212"/>
      <c r="AW248" s="212"/>
      <c r="AX248" s="212"/>
      <c r="AY248" s="212"/>
      <c r="AZ248" s="212"/>
      <c r="BA248" s="212"/>
      <c r="BB248" s="212"/>
      <c r="BC248" s="212"/>
      <c r="BD248" s="212"/>
      <c r="BE248" s="212"/>
      <c r="BF248" s="212"/>
      <c r="BG248" s="212"/>
      <c r="BH248" s="212"/>
      <c r="BI248" s="212"/>
      <c r="BJ248" s="212"/>
      <c r="BK248" s="212"/>
      <c r="BL248" s="212"/>
      <c r="BM248" s="212"/>
      <c r="BN248" s="212"/>
    </row>
    <row r="249" spans="11:66" s="199" customFormat="1" x14ac:dyDescent="0.25">
      <c r="K249" s="198"/>
      <c r="L249" s="195"/>
      <c r="M249" s="196"/>
      <c r="N249" s="196"/>
      <c r="O249" s="196"/>
      <c r="P249" s="196"/>
      <c r="Q249" s="196"/>
      <c r="R249" s="196"/>
      <c r="S249" s="196"/>
      <c r="T249" s="196"/>
      <c r="V249" s="220"/>
      <c r="W249" s="212"/>
      <c r="X249" s="196"/>
      <c r="Y249" s="196"/>
      <c r="Z249" s="196"/>
      <c r="AA249" s="196"/>
      <c r="AB249" s="196"/>
      <c r="AC249" s="196"/>
      <c r="AD249" s="196"/>
      <c r="AE249" s="196"/>
      <c r="AF249" s="212"/>
      <c r="AG249" s="212"/>
      <c r="AH249" s="212"/>
      <c r="AI249" s="212"/>
      <c r="AJ249" s="212"/>
      <c r="AK249" s="212"/>
      <c r="AL249" s="212"/>
      <c r="AM249" s="212"/>
      <c r="AN249" s="212"/>
      <c r="AO249" s="212"/>
      <c r="AP249" s="212"/>
      <c r="AQ249" s="212"/>
      <c r="AR249" s="212"/>
      <c r="AS249" s="212"/>
      <c r="AT249" s="212"/>
      <c r="AU249" s="212"/>
      <c r="AV249" s="212"/>
      <c r="AW249" s="212"/>
      <c r="AX249" s="212"/>
      <c r="AY249" s="212"/>
      <c r="AZ249" s="212"/>
      <c r="BA249" s="212"/>
      <c r="BB249" s="212"/>
      <c r="BC249" s="212"/>
      <c r="BD249" s="212"/>
      <c r="BE249" s="212"/>
      <c r="BF249" s="212"/>
      <c r="BG249" s="212"/>
      <c r="BH249" s="212"/>
      <c r="BI249" s="212"/>
      <c r="BJ249" s="212"/>
      <c r="BK249" s="212"/>
      <c r="BL249" s="212"/>
      <c r="BM249" s="212"/>
      <c r="BN249" s="212"/>
    </row>
    <row r="250" spans="11:66" s="199" customFormat="1" x14ac:dyDescent="0.25">
      <c r="K250" s="198"/>
      <c r="L250" s="195"/>
      <c r="M250" s="196"/>
      <c r="N250" s="196"/>
      <c r="O250" s="196"/>
      <c r="P250" s="196"/>
      <c r="Q250" s="196"/>
      <c r="R250" s="196"/>
      <c r="S250" s="196"/>
      <c r="T250" s="196"/>
      <c r="V250" s="220"/>
      <c r="W250" s="212"/>
      <c r="X250" s="196"/>
      <c r="Y250" s="196"/>
      <c r="Z250" s="196"/>
      <c r="AA250" s="196"/>
      <c r="AB250" s="196"/>
      <c r="AC250" s="196"/>
      <c r="AD250" s="196"/>
      <c r="AE250" s="196"/>
      <c r="AF250" s="212"/>
      <c r="AG250" s="212"/>
      <c r="AH250" s="212"/>
      <c r="AI250" s="212"/>
      <c r="AJ250" s="212"/>
      <c r="AK250" s="212"/>
      <c r="AL250" s="212"/>
      <c r="AM250" s="212"/>
      <c r="AN250" s="212"/>
      <c r="AO250" s="212"/>
      <c r="AP250" s="212"/>
      <c r="AQ250" s="212"/>
      <c r="AR250" s="212"/>
      <c r="AS250" s="212"/>
      <c r="AT250" s="212"/>
      <c r="AU250" s="212"/>
      <c r="AV250" s="212"/>
      <c r="AW250" s="212"/>
      <c r="AX250" s="212"/>
      <c r="AY250" s="212"/>
      <c r="AZ250" s="212"/>
      <c r="BA250" s="212"/>
      <c r="BB250" s="212"/>
      <c r="BC250" s="212"/>
      <c r="BD250" s="212"/>
      <c r="BE250" s="212"/>
      <c r="BF250" s="212"/>
      <c r="BG250" s="212"/>
      <c r="BH250" s="212"/>
      <c r="BI250" s="212"/>
      <c r="BJ250" s="212"/>
      <c r="BK250" s="212"/>
      <c r="BL250" s="212"/>
      <c r="BM250" s="212"/>
      <c r="BN250" s="212"/>
    </row>
    <row r="251" spans="11:66" s="199" customFormat="1" x14ac:dyDescent="0.25">
      <c r="K251" s="198"/>
      <c r="L251" s="195"/>
      <c r="M251" s="196"/>
      <c r="N251" s="196"/>
      <c r="O251" s="196"/>
      <c r="P251" s="196"/>
      <c r="Q251" s="196"/>
      <c r="R251" s="196"/>
      <c r="S251" s="196"/>
      <c r="T251" s="196"/>
      <c r="V251" s="220"/>
      <c r="W251" s="212"/>
      <c r="X251" s="196"/>
      <c r="Y251" s="196"/>
      <c r="Z251" s="196"/>
      <c r="AA251" s="196"/>
      <c r="AB251" s="196"/>
      <c r="AC251" s="196"/>
      <c r="AD251" s="196"/>
      <c r="AE251" s="196"/>
      <c r="AF251" s="212"/>
      <c r="AG251" s="212"/>
      <c r="AH251" s="212"/>
      <c r="AI251" s="212"/>
      <c r="AJ251" s="212"/>
      <c r="AK251" s="212"/>
      <c r="AL251" s="212"/>
      <c r="AM251" s="212"/>
      <c r="AN251" s="212"/>
      <c r="AO251" s="212"/>
      <c r="AP251" s="212"/>
      <c r="AQ251" s="212"/>
      <c r="AR251" s="212"/>
      <c r="AS251" s="212"/>
      <c r="AT251" s="212"/>
      <c r="AU251" s="212"/>
      <c r="AV251" s="212"/>
      <c r="AW251" s="212"/>
      <c r="AX251" s="212"/>
      <c r="AY251" s="212"/>
      <c r="AZ251" s="212"/>
      <c r="BA251" s="212"/>
      <c r="BB251" s="212"/>
      <c r="BC251" s="212"/>
      <c r="BD251" s="212"/>
      <c r="BE251" s="212"/>
      <c r="BF251" s="212"/>
      <c r="BG251" s="212"/>
      <c r="BH251" s="212"/>
      <c r="BI251" s="212"/>
      <c r="BJ251" s="212"/>
      <c r="BK251" s="212"/>
      <c r="BL251" s="212"/>
      <c r="BM251" s="212"/>
      <c r="BN251" s="212"/>
    </row>
    <row r="252" spans="11:66" s="199" customFormat="1" x14ac:dyDescent="0.25">
      <c r="K252" s="198"/>
      <c r="L252" s="195"/>
      <c r="M252" s="196"/>
      <c r="N252" s="196"/>
      <c r="O252" s="196"/>
      <c r="P252" s="196"/>
      <c r="Q252" s="196"/>
      <c r="R252" s="196"/>
      <c r="S252" s="196"/>
      <c r="T252" s="196"/>
      <c r="V252" s="220"/>
      <c r="W252" s="212"/>
      <c r="X252" s="196"/>
      <c r="Y252" s="196"/>
      <c r="Z252" s="196"/>
      <c r="AA252" s="196"/>
      <c r="AB252" s="196"/>
      <c r="AC252" s="196"/>
      <c r="AD252" s="196"/>
      <c r="AE252" s="196"/>
      <c r="AF252" s="212"/>
      <c r="AG252" s="212"/>
      <c r="AH252" s="212"/>
      <c r="AI252" s="212"/>
      <c r="AJ252" s="212"/>
      <c r="AK252" s="212"/>
      <c r="AL252" s="212"/>
      <c r="AM252" s="212"/>
      <c r="AN252" s="212"/>
      <c r="AO252" s="212"/>
      <c r="AP252" s="212"/>
      <c r="AQ252" s="212"/>
      <c r="AR252" s="212"/>
      <c r="AS252" s="212"/>
      <c r="AT252" s="212"/>
      <c r="AU252" s="212"/>
      <c r="AV252" s="212"/>
      <c r="AW252" s="212"/>
      <c r="AX252" s="212"/>
      <c r="AY252" s="212"/>
      <c r="AZ252" s="212"/>
      <c r="BA252" s="212"/>
      <c r="BB252" s="212"/>
      <c r="BC252" s="212"/>
      <c r="BD252" s="212"/>
      <c r="BE252" s="212"/>
      <c r="BF252" s="212"/>
      <c r="BG252" s="212"/>
      <c r="BH252" s="212"/>
      <c r="BI252" s="212"/>
      <c r="BJ252" s="212"/>
      <c r="BK252" s="212"/>
      <c r="BL252" s="212"/>
      <c r="BM252" s="212"/>
      <c r="BN252" s="212"/>
    </row>
    <row r="253" spans="11:66" s="199" customFormat="1" x14ac:dyDescent="0.25">
      <c r="K253" s="198"/>
      <c r="L253" s="195"/>
      <c r="M253" s="196"/>
      <c r="N253" s="196"/>
      <c r="O253" s="196"/>
      <c r="P253" s="196"/>
      <c r="Q253" s="196"/>
      <c r="R253" s="196"/>
      <c r="S253" s="196"/>
      <c r="T253" s="196"/>
      <c r="V253" s="220"/>
      <c r="W253" s="212"/>
      <c r="X253" s="196"/>
      <c r="Y253" s="196"/>
      <c r="Z253" s="196"/>
      <c r="AA253" s="196"/>
      <c r="AB253" s="196"/>
      <c r="AC253" s="196"/>
      <c r="AD253" s="196"/>
      <c r="AE253" s="196"/>
      <c r="AF253" s="212"/>
      <c r="AG253" s="212"/>
      <c r="AH253" s="212"/>
      <c r="AI253" s="212"/>
      <c r="AJ253" s="212"/>
      <c r="AK253" s="212"/>
      <c r="AL253" s="212"/>
      <c r="AM253" s="212"/>
      <c r="AN253" s="212"/>
      <c r="AO253" s="212"/>
      <c r="AP253" s="212"/>
      <c r="AQ253" s="212"/>
      <c r="AR253" s="212"/>
      <c r="AS253" s="212"/>
      <c r="AT253" s="212"/>
      <c r="AU253" s="212"/>
      <c r="AV253" s="212"/>
      <c r="AW253" s="212"/>
      <c r="AX253" s="212"/>
      <c r="AY253" s="212"/>
      <c r="AZ253" s="212"/>
      <c r="BA253" s="212"/>
      <c r="BB253" s="212"/>
      <c r="BC253" s="212"/>
      <c r="BD253" s="212"/>
      <c r="BE253" s="212"/>
      <c r="BF253" s="212"/>
      <c r="BG253" s="212"/>
      <c r="BH253" s="212"/>
      <c r="BI253" s="212"/>
      <c r="BJ253" s="212"/>
      <c r="BK253" s="212"/>
      <c r="BL253" s="212"/>
      <c r="BM253" s="212"/>
      <c r="BN253" s="212"/>
    </row>
    <row r="254" spans="11:66" s="199" customFormat="1" x14ac:dyDescent="0.25">
      <c r="K254" s="198"/>
      <c r="L254" s="195"/>
      <c r="M254" s="196"/>
      <c r="N254" s="196"/>
      <c r="O254" s="196"/>
      <c r="P254" s="196"/>
      <c r="Q254" s="196"/>
      <c r="R254" s="196"/>
      <c r="S254" s="196"/>
      <c r="T254" s="196"/>
      <c r="V254" s="220"/>
      <c r="W254" s="212"/>
      <c r="X254" s="196"/>
      <c r="Y254" s="196"/>
      <c r="Z254" s="196"/>
      <c r="AA254" s="196"/>
      <c r="AB254" s="196"/>
      <c r="AC254" s="196"/>
      <c r="AD254" s="196"/>
      <c r="AE254" s="196"/>
      <c r="AF254" s="212"/>
      <c r="AG254" s="212"/>
      <c r="AH254" s="212"/>
      <c r="AI254" s="212"/>
      <c r="AJ254" s="212"/>
      <c r="AK254" s="212"/>
      <c r="AL254" s="212"/>
      <c r="AM254" s="212"/>
      <c r="AN254" s="212"/>
      <c r="AO254" s="212"/>
      <c r="AP254" s="212"/>
      <c r="AQ254" s="212"/>
      <c r="AR254" s="212"/>
      <c r="AS254" s="212"/>
      <c r="AT254" s="212"/>
      <c r="AU254" s="212"/>
      <c r="AV254" s="212"/>
      <c r="AW254" s="212"/>
      <c r="AX254" s="212"/>
      <c r="AY254" s="212"/>
      <c r="AZ254" s="212"/>
      <c r="BA254" s="212"/>
      <c r="BB254" s="212"/>
      <c r="BC254" s="212"/>
      <c r="BD254" s="212"/>
      <c r="BE254" s="212"/>
      <c r="BF254" s="212"/>
      <c r="BG254" s="212"/>
      <c r="BH254" s="212"/>
      <c r="BI254" s="212"/>
      <c r="BJ254" s="212"/>
      <c r="BK254" s="212"/>
      <c r="BL254" s="212"/>
      <c r="BM254" s="212"/>
      <c r="BN254" s="212"/>
    </row>
    <row r="255" spans="11:66" s="199" customFormat="1" x14ac:dyDescent="0.25">
      <c r="K255" s="198"/>
      <c r="L255" s="195"/>
      <c r="M255" s="196"/>
      <c r="N255" s="196"/>
      <c r="O255" s="196"/>
      <c r="P255" s="196"/>
      <c r="Q255" s="196"/>
      <c r="R255" s="196"/>
      <c r="S255" s="196"/>
      <c r="T255" s="196"/>
      <c r="V255" s="220"/>
      <c r="W255" s="212"/>
      <c r="X255" s="196"/>
      <c r="Y255" s="196"/>
      <c r="Z255" s="196"/>
      <c r="AA255" s="196"/>
      <c r="AB255" s="196"/>
      <c r="AC255" s="196"/>
      <c r="AD255" s="196"/>
      <c r="AE255" s="196"/>
      <c r="AF255" s="212"/>
      <c r="AG255" s="212"/>
      <c r="AH255" s="212"/>
      <c r="AI255" s="212"/>
      <c r="AJ255" s="212"/>
      <c r="AK255" s="212"/>
      <c r="AL255" s="212"/>
      <c r="AM255" s="212"/>
      <c r="AN255" s="212"/>
      <c r="AO255" s="212"/>
      <c r="AP255" s="212"/>
      <c r="AQ255" s="212"/>
      <c r="AR255" s="212"/>
      <c r="AS255" s="212"/>
      <c r="AT255" s="212"/>
      <c r="AU255" s="212"/>
      <c r="AV255" s="212"/>
      <c r="AW255" s="212"/>
      <c r="AX255" s="212"/>
      <c r="AY255" s="212"/>
      <c r="AZ255" s="212"/>
      <c r="BA255" s="212"/>
      <c r="BB255" s="212"/>
      <c r="BC255" s="212"/>
      <c r="BD255" s="212"/>
      <c r="BE255" s="212"/>
      <c r="BF255" s="212"/>
      <c r="BG255" s="212"/>
      <c r="BH255" s="212"/>
      <c r="BI255" s="212"/>
      <c r="BJ255" s="212"/>
      <c r="BK255" s="212"/>
      <c r="BL255" s="212"/>
      <c r="BM255" s="212"/>
      <c r="BN255" s="212"/>
    </row>
    <row r="256" spans="11:66" s="199" customFormat="1" x14ac:dyDescent="0.25">
      <c r="K256" s="198"/>
      <c r="L256" s="195"/>
      <c r="M256" s="196"/>
      <c r="N256" s="196"/>
      <c r="O256" s="196"/>
      <c r="P256" s="196"/>
      <c r="Q256" s="196"/>
      <c r="R256" s="196"/>
      <c r="S256" s="196"/>
      <c r="T256" s="196"/>
      <c r="V256" s="220"/>
      <c r="W256" s="212"/>
      <c r="X256" s="196"/>
      <c r="Y256" s="196"/>
      <c r="Z256" s="196"/>
      <c r="AA256" s="196"/>
      <c r="AB256" s="196"/>
      <c r="AC256" s="196"/>
      <c r="AD256" s="196"/>
      <c r="AE256" s="196"/>
      <c r="AF256" s="212"/>
      <c r="AG256" s="212"/>
      <c r="AH256" s="212"/>
      <c r="AI256" s="212"/>
      <c r="AJ256" s="212"/>
      <c r="AK256" s="212"/>
      <c r="AL256" s="212"/>
      <c r="AM256" s="212"/>
      <c r="AN256" s="212"/>
      <c r="AO256" s="212"/>
      <c r="AP256" s="212"/>
      <c r="AQ256" s="212"/>
      <c r="AR256" s="212"/>
      <c r="AS256" s="212"/>
      <c r="AT256" s="212"/>
      <c r="AU256" s="212"/>
      <c r="AV256" s="212"/>
      <c r="AW256" s="212"/>
      <c r="AX256" s="212"/>
      <c r="AY256" s="212"/>
      <c r="AZ256" s="212"/>
      <c r="BA256" s="212"/>
      <c r="BB256" s="212"/>
      <c r="BC256" s="212"/>
      <c r="BD256" s="212"/>
      <c r="BE256" s="212"/>
      <c r="BF256" s="212"/>
      <c r="BG256" s="212"/>
      <c r="BH256" s="212"/>
      <c r="BI256" s="212"/>
      <c r="BJ256" s="212"/>
      <c r="BK256" s="212"/>
      <c r="BL256" s="212"/>
      <c r="BM256" s="212"/>
      <c r="BN256" s="212"/>
    </row>
    <row r="257" spans="11:66" s="199" customFormat="1" x14ac:dyDescent="0.25">
      <c r="K257" s="198"/>
      <c r="L257" s="195"/>
      <c r="M257" s="196"/>
      <c r="N257" s="196"/>
      <c r="O257" s="196"/>
      <c r="P257" s="196"/>
      <c r="Q257" s="196"/>
      <c r="R257" s="196"/>
      <c r="S257" s="196"/>
      <c r="T257" s="196"/>
      <c r="V257" s="220"/>
      <c r="W257" s="212"/>
      <c r="X257" s="196"/>
      <c r="Y257" s="196"/>
      <c r="Z257" s="196"/>
      <c r="AA257" s="196"/>
      <c r="AB257" s="196"/>
      <c r="AC257" s="196"/>
      <c r="AD257" s="196"/>
      <c r="AE257" s="196"/>
      <c r="AF257" s="212"/>
      <c r="AG257" s="212"/>
      <c r="AH257" s="212"/>
      <c r="AI257" s="212"/>
      <c r="AJ257" s="212"/>
      <c r="AK257" s="212"/>
      <c r="AL257" s="212"/>
      <c r="AM257" s="212"/>
      <c r="AN257" s="212"/>
      <c r="AO257" s="212"/>
      <c r="AP257" s="212"/>
      <c r="AQ257" s="212"/>
      <c r="AR257" s="212"/>
      <c r="AS257" s="212"/>
      <c r="AT257" s="212"/>
      <c r="AU257" s="212"/>
      <c r="AV257" s="212"/>
      <c r="AW257" s="212"/>
      <c r="AX257" s="212"/>
      <c r="AY257" s="212"/>
      <c r="AZ257" s="212"/>
      <c r="BA257" s="212"/>
      <c r="BB257" s="212"/>
      <c r="BC257" s="212"/>
      <c r="BD257" s="212"/>
      <c r="BE257" s="212"/>
      <c r="BF257" s="212"/>
      <c r="BG257" s="212"/>
      <c r="BH257" s="212"/>
      <c r="BI257" s="212"/>
      <c r="BJ257" s="212"/>
      <c r="BK257" s="212"/>
      <c r="BL257" s="212"/>
      <c r="BM257" s="212"/>
      <c r="BN257" s="212"/>
    </row>
    <row r="258" spans="11:66" s="199" customFormat="1" x14ac:dyDescent="0.25">
      <c r="K258" s="198"/>
      <c r="L258" s="195"/>
      <c r="M258" s="196"/>
      <c r="N258" s="196"/>
      <c r="O258" s="196"/>
      <c r="P258" s="196"/>
      <c r="Q258" s="196"/>
      <c r="R258" s="196"/>
      <c r="S258" s="196"/>
      <c r="T258" s="196"/>
      <c r="V258" s="220"/>
      <c r="W258" s="212"/>
      <c r="X258" s="196"/>
      <c r="Y258" s="196"/>
      <c r="Z258" s="196"/>
      <c r="AA258" s="196"/>
      <c r="AB258" s="196"/>
      <c r="AC258" s="196"/>
      <c r="AD258" s="196"/>
      <c r="AE258" s="196"/>
      <c r="AF258" s="212"/>
      <c r="AG258" s="212"/>
      <c r="AH258" s="212"/>
      <c r="AI258" s="212"/>
      <c r="AJ258" s="212"/>
      <c r="AK258" s="212"/>
      <c r="AL258" s="212"/>
      <c r="AM258" s="212"/>
      <c r="AN258" s="212"/>
      <c r="AO258" s="212"/>
      <c r="AP258" s="212"/>
      <c r="AQ258" s="212"/>
      <c r="AR258" s="212"/>
      <c r="AS258" s="212"/>
      <c r="AT258" s="212"/>
      <c r="AU258" s="212"/>
      <c r="AV258" s="212"/>
      <c r="AW258" s="212"/>
      <c r="AX258" s="212"/>
      <c r="AY258" s="212"/>
      <c r="AZ258" s="212"/>
      <c r="BA258" s="212"/>
      <c r="BB258" s="212"/>
      <c r="BC258" s="212"/>
      <c r="BD258" s="212"/>
      <c r="BE258" s="212"/>
      <c r="BF258" s="212"/>
      <c r="BG258" s="212"/>
      <c r="BH258" s="212"/>
      <c r="BI258" s="212"/>
      <c r="BJ258" s="212"/>
      <c r="BK258" s="212"/>
      <c r="BL258" s="212"/>
      <c r="BM258" s="212"/>
      <c r="BN258" s="212"/>
    </row>
    <row r="259" spans="11:66" s="199" customFormat="1" x14ac:dyDescent="0.25">
      <c r="K259" s="198"/>
      <c r="L259" s="195"/>
      <c r="M259" s="196"/>
      <c r="N259" s="196"/>
      <c r="O259" s="196"/>
      <c r="P259" s="196"/>
      <c r="Q259" s="196"/>
      <c r="R259" s="196"/>
      <c r="S259" s="196"/>
      <c r="T259" s="196"/>
      <c r="V259" s="220"/>
      <c r="W259" s="212"/>
      <c r="X259" s="196"/>
      <c r="Y259" s="196"/>
      <c r="Z259" s="196"/>
      <c r="AA259" s="196"/>
      <c r="AB259" s="196"/>
      <c r="AC259" s="196"/>
      <c r="AD259" s="196"/>
      <c r="AE259" s="196"/>
      <c r="AF259" s="212"/>
      <c r="AG259" s="212"/>
      <c r="AH259" s="212"/>
      <c r="AI259" s="212"/>
      <c r="AJ259" s="212"/>
      <c r="AK259" s="212"/>
      <c r="AL259" s="212"/>
      <c r="AM259" s="212"/>
      <c r="AN259" s="212"/>
      <c r="AO259" s="212"/>
      <c r="AP259" s="212"/>
      <c r="AQ259" s="212"/>
      <c r="AR259" s="212"/>
      <c r="AS259" s="212"/>
      <c r="AT259" s="212"/>
      <c r="AU259" s="212"/>
      <c r="AV259" s="212"/>
      <c r="AW259" s="212"/>
      <c r="AX259" s="212"/>
      <c r="AY259" s="212"/>
      <c r="AZ259" s="212"/>
      <c r="BA259" s="212"/>
      <c r="BB259" s="212"/>
      <c r="BC259" s="212"/>
      <c r="BD259" s="212"/>
      <c r="BE259" s="212"/>
      <c r="BF259" s="212"/>
      <c r="BG259" s="212"/>
      <c r="BH259" s="212"/>
      <c r="BI259" s="212"/>
      <c r="BJ259" s="212"/>
      <c r="BK259" s="212"/>
      <c r="BL259" s="212"/>
      <c r="BM259" s="212"/>
      <c r="BN259" s="212"/>
    </row>
    <row r="260" spans="11:66" s="199" customFormat="1" x14ac:dyDescent="0.25">
      <c r="K260" s="198"/>
      <c r="L260" s="195"/>
      <c r="M260" s="196"/>
      <c r="N260" s="196"/>
      <c r="O260" s="196"/>
      <c r="P260" s="196"/>
      <c r="Q260" s="196"/>
      <c r="R260" s="196"/>
      <c r="S260" s="196"/>
      <c r="T260" s="196"/>
      <c r="V260" s="220"/>
      <c r="W260" s="212"/>
      <c r="X260" s="196"/>
      <c r="Y260" s="196"/>
      <c r="Z260" s="196"/>
      <c r="AA260" s="196"/>
      <c r="AB260" s="196"/>
      <c r="AC260" s="196"/>
      <c r="AD260" s="196"/>
      <c r="AE260" s="196"/>
      <c r="AF260" s="212"/>
      <c r="AG260" s="212"/>
      <c r="AH260" s="212"/>
      <c r="AI260" s="212"/>
      <c r="AJ260" s="212"/>
      <c r="AK260" s="212"/>
      <c r="AL260" s="212"/>
      <c r="AM260" s="212"/>
      <c r="AN260" s="212"/>
      <c r="AO260" s="212"/>
      <c r="AP260" s="212"/>
      <c r="AQ260" s="212"/>
      <c r="AR260" s="212"/>
      <c r="AS260" s="212"/>
      <c r="AT260" s="212"/>
      <c r="AU260" s="212"/>
      <c r="AV260" s="212"/>
      <c r="AW260" s="212"/>
      <c r="AX260" s="212"/>
      <c r="AY260" s="212"/>
      <c r="AZ260" s="212"/>
      <c r="BA260" s="212"/>
      <c r="BB260" s="212"/>
      <c r="BC260" s="212"/>
      <c r="BD260" s="212"/>
      <c r="BE260" s="212"/>
      <c r="BF260" s="212"/>
      <c r="BG260" s="212"/>
      <c r="BH260" s="212"/>
      <c r="BI260" s="212"/>
      <c r="BJ260" s="212"/>
      <c r="BK260" s="212"/>
      <c r="BL260" s="212"/>
      <c r="BM260" s="212"/>
      <c r="BN260" s="212"/>
    </row>
    <row r="261" spans="11:66" s="199" customFormat="1" x14ac:dyDescent="0.25">
      <c r="K261" s="198"/>
      <c r="L261" s="195"/>
      <c r="M261" s="196"/>
      <c r="N261" s="196"/>
      <c r="O261" s="196"/>
      <c r="P261" s="196"/>
      <c r="Q261" s="196"/>
      <c r="R261" s="196"/>
      <c r="S261" s="196"/>
      <c r="T261" s="196"/>
      <c r="V261" s="220"/>
      <c r="W261" s="212"/>
      <c r="X261" s="196"/>
      <c r="Y261" s="196"/>
      <c r="Z261" s="196"/>
      <c r="AA261" s="196"/>
      <c r="AB261" s="196"/>
      <c r="AC261" s="196"/>
      <c r="AD261" s="196"/>
      <c r="AE261" s="196"/>
      <c r="AF261" s="212"/>
      <c r="AG261" s="212"/>
      <c r="AH261" s="212"/>
      <c r="AI261" s="212"/>
      <c r="AJ261" s="212"/>
      <c r="AK261" s="212"/>
      <c r="AL261" s="212"/>
      <c r="AM261" s="212"/>
      <c r="AN261" s="212"/>
      <c r="AO261" s="212"/>
      <c r="AP261" s="212"/>
      <c r="AQ261" s="212"/>
      <c r="AR261" s="212"/>
      <c r="AS261" s="212"/>
      <c r="AT261" s="212"/>
      <c r="AU261" s="212"/>
      <c r="AV261" s="212"/>
      <c r="AW261" s="212"/>
      <c r="AX261" s="212"/>
      <c r="AY261" s="212"/>
      <c r="AZ261" s="212"/>
      <c r="BA261" s="212"/>
      <c r="BB261" s="212"/>
      <c r="BC261" s="212"/>
      <c r="BD261" s="212"/>
      <c r="BE261" s="212"/>
      <c r="BF261" s="212"/>
      <c r="BG261" s="212"/>
      <c r="BH261" s="212"/>
      <c r="BI261" s="212"/>
      <c r="BJ261" s="212"/>
      <c r="BK261" s="212"/>
      <c r="BL261" s="212"/>
      <c r="BM261" s="212"/>
      <c r="BN261" s="212"/>
    </row>
    <row r="262" spans="11:66" s="199" customFormat="1" x14ac:dyDescent="0.25">
      <c r="K262" s="198"/>
      <c r="L262" s="195"/>
      <c r="M262" s="196"/>
      <c r="N262" s="196"/>
      <c r="O262" s="196"/>
      <c r="P262" s="196"/>
      <c r="Q262" s="196"/>
      <c r="R262" s="196"/>
      <c r="S262" s="196"/>
      <c r="T262" s="196"/>
      <c r="V262" s="220"/>
      <c r="W262" s="212"/>
      <c r="X262" s="196"/>
      <c r="Y262" s="196"/>
      <c r="Z262" s="196"/>
      <c r="AA262" s="196"/>
      <c r="AB262" s="196"/>
      <c r="AC262" s="196"/>
      <c r="AD262" s="196"/>
      <c r="AE262" s="196"/>
      <c r="AF262" s="212"/>
      <c r="AG262" s="212"/>
      <c r="AH262" s="212"/>
      <c r="AI262" s="212"/>
      <c r="AJ262" s="212"/>
      <c r="AK262" s="212"/>
      <c r="AL262" s="212"/>
      <c r="AM262" s="212"/>
      <c r="AN262" s="212"/>
      <c r="AO262" s="212"/>
      <c r="AP262" s="212"/>
      <c r="AQ262" s="212"/>
      <c r="AR262" s="212"/>
      <c r="AS262" s="212"/>
      <c r="AT262" s="212"/>
      <c r="AU262" s="212"/>
      <c r="AV262" s="212"/>
      <c r="AW262" s="212"/>
      <c r="AX262" s="212"/>
      <c r="AY262" s="212"/>
      <c r="AZ262" s="212"/>
      <c r="BA262" s="212"/>
      <c r="BB262" s="212"/>
      <c r="BC262" s="212"/>
      <c r="BD262" s="212"/>
      <c r="BE262" s="212"/>
      <c r="BF262" s="212"/>
      <c r="BG262" s="212"/>
      <c r="BH262" s="212"/>
      <c r="BI262" s="212"/>
      <c r="BJ262" s="212"/>
      <c r="BK262" s="212"/>
      <c r="BL262" s="212"/>
      <c r="BM262" s="212"/>
      <c r="BN262" s="212"/>
    </row>
    <row r="263" spans="11:66" s="199" customFormat="1" x14ac:dyDescent="0.25">
      <c r="K263" s="198"/>
      <c r="L263" s="195"/>
      <c r="M263" s="196"/>
      <c r="N263" s="196"/>
      <c r="O263" s="196"/>
      <c r="P263" s="196"/>
      <c r="Q263" s="196"/>
      <c r="R263" s="196"/>
      <c r="S263" s="196"/>
      <c r="T263" s="196"/>
      <c r="V263" s="220"/>
      <c r="W263" s="212"/>
      <c r="X263" s="196"/>
      <c r="Y263" s="196"/>
      <c r="Z263" s="196"/>
      <c r="AA263" s="196"/>
      <c r="AB263" s="196"/>
      <c r="AC263" s="196"/>
      <c r="AD263" s="196"/>
      <c r="AE263" s="196"/>
      <c r="AF263" s="212"/>
      <c r="AG263" s="212"/>
      <c r="AH263" s="212"/>
      <c r="AI263" s="212"/>
      <c r="AJ263" s="212"/>
      <c r="AK263" s="212"/>
      <c r="AL263" s="212"/>
      <c r="AM263" s="212"/>
      <c r="AN263" s="212"/>
      <c r="AO263" s="212"/>
      <c r="AP263" s="212"/>
      <c r="AQ263" s="212"/>
      <c r="AR263" s="212"/>
      <c r="AS263" s="212"/>
      <c r="AT263" s="212"/>
      <c r="AU263" s="212"/>
      <c r="AV263" s="212"/>
      <c r="AW263" s="212"/>
      <c r="AX263" s="212"/>
      <c r="AY263" s="212"/>
      <c r="AZ263" s="212"/>
      <c r="BA263" s="212"/>
      <c r="BB263" s="212"/>
      <c r="BC263" s="212"/>
      <c r="BD263" s="212"/>
      <c r="BE263" s="212"/>
      <c r="BF263" s="212"/>
      <c r="BG263" s="212"/>
      <c r="BH263" s="212"/>
      <c r="BI263" s="212"/>
      <c r="BJ263" s="212"/>
      <c r="BK263" s="212"/>
      <c r="BL263" s="212"/>
      <c r="BM263" s="212"/>
      <c r="BN263" s="212"/>
    </row>
    <row r="264" spans="11:66" s="199" customFormat="1" x14ac:dyDescent="0.25">
      <c r="K264" s="198"/>
      <c r="L264" s="195"/>
      <c r="M264" s="196"/>
      <c r="N264" s="196"/>
      <c r="O264" s="196"/>
      <c r="P264" s="196"/>
      <c r="Q264" s="196"/>
      <c r="R264" s="196"/>
      <c r="S264" s="196"/>
      <c r="T264" s="196"/>
      <c r="V264" s="220"/>
      <c r="W264" s="212"/>
      <c r="X264" s="196"/>
      <c r="Y264" s="196"/>
      <c r="Z264" s="196"/>
      <c r="AA264" s="196"/>
      <c r="AB264" s="196"/>
      <c r="AC264" s="196"/>
      <c r="AD264" s="196"/>
      <c r="AE264" s="196"/>
      <c r="AF264" s="212"/>
      <c r="AG264" s="212"/>
      <c r="AH264" s="212"/>
      <c r="AI264" s="212"/>
      <c r="AJ264" s="212"/>
      <c r="AK264" s="212"/>
      <c r="AL264" s="212"/>
      <c r="AM264" s="212"/>
      <c r="AN264" s="212"/>
      <c r="AO264" s="212"/>
      <c r="AP264" s="212"/>
      <c r="AQ264" s="212"/>
      <c r="AR264" s="212"/>
      <c r="AS264" s="212"/>
      <c r="AT264" s="212"/>
      <c r="AU264" s="212"/>
      <c r="AV264" s="212"/>
      <c r="AW264" s="212"/>
      <c r="AX264" s="212"/>
      <c r="AY264" s="212"/>
      <c r="AZ264" s="212"/>
      <c r="BA264" s="212"/>
      <c r="BB264" s="212"/>
      <c r="BC264" s="212"/>
      <c r="BD264" s="212"/>
      <c r="BE264" s="212"/>
      <c r="BF264" s="212"/>
      <c r="BG264" s="212"/>
      <c r="BH264" s="212"/>
      <c r="BI264" s="212"/>
      <c r="BJ264" s="212"/>
      <c r="BK264" s="212"/>
      <c r="BL264" s="212"/>
      <c r="BM264" s="212"/>
      <c r="BN264" s="212"/>
    </row>
    <row r="265" spans="11:66" s="199" customFormat="1" x14ac:dyDescent="0.25">
      <c r="K265" s="198"/>
      <c r="L265" s="195"/>
      <c r="M265" s="196"/>
      <c r="N265" s="196"/>
      <c r="O265" s="196"/>
      <c r="P265" s="196"/>
      <c r="Q265" s="196"/>
      <c r="R265" s="196"/>
      <c r="S265" s="196"/>
      <c r="T265" s="196"/>
      <c r="V265" s="220"/>
      <c r="W265" s="212"/>
      <c r="X265" s="196"/>
      <c r="Y265" s="196"/>
      <c r="Z265" s="196"/>
      <c r="AA265" s="196"/>
      <c r="AB265" s="196"/>
      <c r="AC265" s="196"/>
      <c r="AD265" s="196"/>
      <c r="AE265" s="196"/>
      <c r="AF265" s="212"/>
      <c r="AG265" s="212"/>
      <c r="AH265" s="212"/>
      <c r="AI265" s="212"/>
      <c r="AJ265" s="212"/>
      <c r="AK265" s="212"/>
      <c r="AL265" s="212"/>
      <c r="AM265" s="212"/>
      <c r="AN265" s="212"/>
      <c r="AO265" s="212"/>
      <c r="AP265" s="212"/>
      <c r="AQ265" s="212"/>
      <c r="AR265" s="212"/>
      <c r="AS265" s="212"/>
      <c r="AT265" s="212"/>
      <c r="AU265" s="212"/>
      <c r="AV265" s="212"/>
      <c r="AW265" s="212"/>
      <c r="AX265" s="212"/>
      <c r="AY265" s="212"/>
      <c r="AZ265" s="212"/>
      <c r="BA265" s="212"/>
      <c r="BB265" s="212"/>
      <c r="BC265" s="212"/>
      <c r="BD265" s="212"/>
      <c r="BE265" s="212"/>
      <c r="BF265" s="212"/>
      <c r="BG265" s="212"/>
      <c r="BH265" s="212"/>
      <c r="BI265" s="212"/>
      <c r="BJ265" s="212"/>
      <c r="BK265" s="212"/>
      <c r="BL265" s="212"/>
      <c r="BM265" s="212"/>
      <c r="BN265" s="212"/>
    </row>
    <row r="266" spans="11:66" s="199" customFormat="1" x14ac:dyDescent="0.25">
      <c r="K266" s="198"/>
      <c r="L266" s="195"/>
      <c r="M266" s="196"/>
      <c r="N266" s="196"/>
      <c r="O266" s="196"/>
      <c r="P266" s="196"/>
      <c r="Q266" s="196"/>
      <c r="R266" s="196"/>
      <c r="S266" s="196"/>
      <c r="T266" s="196"/>
      <c r="V266" s="220"/>
      <c r="W266" s="212"/>
      <c r="X266" s="196"/>
      <c r="Y266" s="196"/>
      <c r="Z266" s="196"/>
      <c r="AA266" s="196"/>
      <c r="AB266" s="196"/>
      <c r="AC266" s="196"/>
      <c r="AD266" s="196"/>
      <c r="AE266" s="196"/>
      <c r="AF266" s="212"/>
      <c r="AG266" s="212"/>
      <c r="AH266" s="212"/>
      <c r="AI266" s="212"/>
      <c r="AJ266" s="212"/>
      <c r="AK266" s="212"/>
      <c r="AL266" s="212"/>
      <c r="AM266" s="212"/>
      <c r="AN266" s="212"/>
      <c r="AO266" s="212"/>
      <c r="AP266" s="212"/>
      <c r="AQ266" s="212"/>
      <c r="AR266" s="212"/>
      <c r="AS266" s="212"/>
      <c r="AT266" s="212"/>
      <c r="AU266" s="212"/>
      <c r="AV266" s="212"/>
      <c r="AW266" s="212"/>
      <c r="AX266" s="212"/>
      <c r="AY266" s="212"/>
      <c r="AZ266" s="212"/>
      <c r="BA266" s="212"/>
      <c r="BB266" s="212"/>
      <c r="BC266" s="212"/>
      <c r="BD266" s="212"/>
      <c r="BE266" s="212"/>
      <c r="BF266" s="212"/>
      <c r="BG266" s="212"/>
      <c r="BH266" s="212"/>
      <c r="BI266" s="212"/>
      <c r="BJ266" s="212"/>
      <c r="BK266" s="212"/>
      <c r="BL266" s="212"/>
      <c r="BM266" s="212"/>
      <c r="BN266" s="212"/>
    </row>
    <row r="267" spans="11:66" s="199" customFormat="1" x14ac:dyDescent="0.25">
      <c r="K267" s="198"/>
      <c r="L267" s="195"/>
      <c r="M267" s="196"/>
      <c r="N267" s="196"/>
      <c r="O267" s="196"/>
      <c r="P267" s="196"/>
      <c r="Q267" s="196"/>
      <c r="R267" s="196"/>
      <c r="S267" s="196"/>
      <c r="T267" s="196"/>
      <c r="V267" s="220"/>
      <c r="W267" s="212"/>
      <c r="X267" s="196"/>
      <c r="Y267" s="196"/>
      <c r="Z267" s="196"/>
      <c r="AA267" s="196"/>
      <c r="AB267" s="196"/>
      <c r="AC267" s="196"/>
      <c r="AD267" s="196"/>
      <c r="AE267" s="196"/>
      <c r="AF267" s="212"/>
      <c r="AG267" s="212"/>
      <c r="AH267" s="212"/>
      <c r="AI267" s="212"/>
      <c r="AJ267" s="212"/>
      <c r="AK267" s="212"/>
      <c r="AL267" s="212"/>
      <c r="AM267" s="212"/>
      <c r="AN267" s="212"/>
      <c r="AO267" s="212"/>
      <c r="AP267" s="212"/>
      <c r="AQ267" s="212"/>
      <c r="AR267" s="212"/>
      <c r="AS267" s="212"/>
      <c r="AT267" s="212"/>
      <c r="AU267" s="212"/>
      <c r="AV267" s="212"/>
      <c r="AW267" s="212"/>
      <c r="AX267" s="212"/>
      <c r="AY267" s="212"/>
      <c r="AZ267" s="212"/>
      <c r="BA267" s="212"/>
      <c r="BB267" s="212"/>
      <c r="BC267" s="212"/>
      <c r="BD267" s="212"/>
      <c r="BE267" s="212"/>
      <c r="BF267" s="212"/>
      <c r="BG267" s="212"/>
      <c r="BH267" s="212"/>
      <c r="BI267" s="212"/>
      <c r="BJ267" s="212"/>
      <c r="BK267" s="212"/>
      <c r="BL267" s="212"/>
      <c r="BM267" s="212"/>
      <c r="BN267" s="212"/>
    </row>
    <row r="268" spans="11:66" s="199" customFormat="1" x14ac:dyDescent="0.25">
      <c r="K268" s="198"/>
      <c r="L268" s="195"/>
      <c r="M268" s="196"/>
      <c r="N268" s="196"/>
      <c r="O268" s="196"/>
      <c r="P268" s="196"/>
      <c r="Q268" s="196"/>
      <c r="R268" s="196"/>
      <c r="S268" s="196"/>
      <c r="T268" s="196"/>
      <c r="V268" s="220"/>
      <c r="W268" s="212"/>
      <c r="X268" s="196"/>
      <c r="Y268" s="196"/>
      <c r="Z268" s="196"/>
      <c r="AA268" s="196"/>
      <c r="AB268" s="196"/>
      <c r="AC268" s="196"/>
      <c r="AD268" s="196"/>
      <c r="AE268" s="196"/>
      <c r="AF268" s="212"/>
      <c r="AG268" s="212"/>
      <c r="AH268" s="212"/>
      <c r="AI268" s="212"/>
      <c r="AJ268" s="212"/>
      <c r="AK268" s="212"/>
      <c r="AL268" s="212"/>
      <c r="AM268" s="212"/>
      <c r="AN268" s="212"/>
      <c r="AO268" s="212"/>
      <c r="AP268" s="212"/>
      <c r="AQ268" s="212"/>
      <c r="AR268" s="212"/>
      <c r="AS268" s="212"/>
      <c r="AT268" s="212"/>
      <c r="AU268" s="212"/>
      <c r="AV268" s="212"/>
      <c r="AW268" s="212"/>
      <c r="AX268" s="212"/>
      <c r="AY268" s="212"/>
      <c r="AZ268" s="212"/>
      <c r="BA268" s="212"/>
      <c r="BB268" s="212"/>
      <c r="BC268" s="212"/>
      <c r="BD268" s="212"/>
      <c r="BE268" s="212"/>
      <c r="BF268" s="212"/>
      <c r="BG268" s="212"/>
      <c r="BH268" s="212"/>
      <c r="BI268" s="212"/>
      <c r="BJ268" s="212"/>
      <c r="BK268" s="212"/>
      <c r="BL268" s="212"/>
      <c r="BM268" s="212"/>
      <c r="BN268" s="212"/>
    </row>
    <row r="269" spans="11:66" s="199" customFormat="1" x14ac:dyDescent="0.25">
      <c r="K269" s="198"/>
      <c r="L269" s="195"/>
      <c r="M269" s="196"/>
      <c r="N269" s="196"/>
      <c r="O269" s="196"/>
      <c r="P269" s="196"/>
      <c r="Q269" s="196"/>
      <c r="R269" s="196"/>
      <c r="S269" s="196"/>
      <c r="T269" s="196"/>
      <c r="V269" s="220"/>
      <c r="W269" s="212"/>
      <c r="X269" s="196"/>
      <c r="Y269" s="196"/>
      <c r="Z269" s="196"/>
      <c r="AA269" s="196"/>
      <c r="AB269" s="196"/>
      <c r="AC269" s="196"/>
      <c r="AD269" s="196"/>
      <c r="AE269" s="196"/>
      <c r="AF269" s="212"/>
      <c r="AG269" s="212"/>
      <c r="AH269" s="212"/>
      <c r="AI269" s="212"/>
      <c r="AJ269" s="212"/>
      <c r="AK269" s="212"/>
      <c r="AL269" s="212"/>
      <c r="AM269" s="212"/>
      <c r="AN269" s="212"/>
      <c r="AO269" s="212"/>
      <c r="AP269" s="212"/>
      <c r="AQ269" s="212"/>
      <c r="AR269" s="212"/>
      <c r="AS269" s="212"/>
      <c r="AT269" s="212"/>
      <c r="AU269" s="212"/>
      <c r="AV269" s="212"/>
      <c r="AW269" s="212"/>
      <c r="AX269" s="212"/>
      <c r="AY269" s="212"/>
      <c r="AZ269" s="212"/>
      <c r="BA269" s="212"/>
      <c r="BB269" s="212"/>
      <c r="BC269" s="212"/>
      <c r="BD269" s="212"/>
      <c r="BE269" s="212"/>
      <c r="BF269" s="212"/>
      <c r="BG269" s="212"/>
      <c r="BH269" s="212"/>
      <c r="BI269" s="212"/>
      <c r="BJ269" s="212"/>
      <c r="BK269" s="212"/>
      <c r="BL269" s="212"/>
      <c r="BM269" s="212"/>
      <c r="BN269" s="212"/>
    </row>
    <row r="270" spans="11:66" s="199" customFormat="1" x14ac:dyDescent="0.25">
      <c r="K270" s="198"/>
      <c r="L270" s="195"/>
      <c r="M270" s="196"/>
      <c r="N270" s="196"/>
      <c r="O270" s="196"/>
      <c r="P270" s="196"/>
      <c r="Q270" s="196"/>
      <c r="R270" s="196"/>
      <c r="S270" s="196"/>
      <c r="T270" s="196"/>
      <c r="V270" s="220"/>
      <c r="W270" s="212"/>
      <c r="X270" s="196"/>
      <c r="Y270" s="196"/>
      <c r="Z270" s="196"/>
      <c r="AA270" s="196"/>
      <c r="AB270" s="196"/>
      <c r="AC270" s="196"/>
      <c r="AD270" s="196"/>
      <c r="AE270" s="196"/>
      <c r="AF270" s="212"/>
      <c r="AG270" s="212"/>
      <c r="AH270" s="212"/>
      <c r="AI270" s="212"/>
      <c r="AJ270" s="212"/>
      <c r="AK270" s="212"/>
      <c r="AL270" s="212"/>
      <c r="AM270" s="212"/>
      <c r="AN270" s="212"/>
      <c r="AO270" s="212"/>
      <c r="AP270" s="212"/>
      <c r="AQ270" s="212"/>
      <c r="AR270" s="212"/>
      <c r="AS270" s="212"/>
      <c r="AT270" s="212"/>
      <c r="AU270" s="212"/>
      <c r="AV270" s="212"/>
      <c r="AW270" s="212"/>
      <c r="AX270" s="212"/>
      <c r="AY270" s="212"/>
      <c r="AZ270" s="212"/>
      <c r="BA270" s="212"/>
      <c r="BB270" s="212"/>
      <c r="BC270" s="212"/>
      <c r="BD270" s="212"/>
      <c r="BE270" s="212"/>
      <c r="BF270" s="212"/>
      <c r="BG270" s="212"/>
      <c r="BH270" s="212"/>
      <c r="BI270" s="212"/>
      <c r="BJ270" s="212"/>
      <c r="BK270" s="212"/>
      <c r="BL270" s="212"/>
      <c r="BM270" s="212"/>
      <c r="BN270" s="212"/>
    </row>
    <row r="271" spans="11:66" s="199" customFormat="1" x14ac:dyDescent="0.25">
      <c r="K271" s="198"/>
      <c r="L271" s="195"/>
      <c r="M271" s="196"/>
      <c r="N271" s="196"/>
      <c r="O271" s="196"/>
      <c r="P271" s="196"/>
      <c r="Q271" s="196"/>
      <c r="R271" s="196"/>
      <c r="S271" s="196"/>
      <c r="T271" s="196"/>
      <c r="V271" s="220"/>
      <c r="W271" s="212"/>
      <c r="X271" s="196"/>
      <c r="Y271" s="196"/>
      <c r="Z271" s="196"/>
      <c r="AA271" s="196"/>
      <c r="AB271" s="196"/>
      <c r="AC271" s="196"/>
      <c r="AD271" s="196"/>
      <c r="AE271" s="196"/>
      <c r="AF271" s="212"/>
      <c r="AG271" s="212"/>
      <c r="AH271" s="212"/>
      <c r="AI271" s="212"/>
      <c r="AJ271" s="212"/>
      <c r="AK271" s="212"/>
      <c r="AL271" s="212"/>
      <c r="AM271" s="212"/>
      <c r="AN271" s="212"/>
      <c r="AO271" s="212"/>
      <c r="AP271" s="212"/>
      <c r="AQ271" s="212"/>
      <c r="AR271" s="212"/>
      <c r="AS271" s="212"/>
      <c r="AT271" s="212"/>
      <c r="AU271" s="212"/>
      <c r="AV271" s="212"/>
      <c r="AW271" s="212"/>
      <c r="AX271" s="212"/>
      <c r="AY271" s="212"/>
      <c r="AZ271" s="212"/>
      <c r="BA271" s="212"/>
      <c r="BB271" s="212"/>
      <c r="BC271" s="212"/>
      <c r="BD271" s="212"/>
      <c r="BE271" s="212"/>
      <c r="BF271" s="212"/>
      <c r="BG271" s="212"/>
      <c r="BH271" s="212"/>
      <c r="BI271" s="212"/>
      <c r="BJ271" s="212"/>
      <c r="BK271" s="212"/>
      <c r="BL271" s="212"/>
      <c r="BM271" s="212"/>
      <c r="BN271" s="212"/>
    </row>
    <row r="272" spans="11:66" s="199" customFormat="1" x14ac:dyDescent="0.25">
      <c r="K272" s="198"/>
      <c r="L272" s="195"/>
      <c r="M272" s="196"/>
      <c r="N272" s="196"/>
      <c r="O272" s="196"/>
      <c r="P272" s="196"/>
      <c r="Q272" s="196"/>
      <c r="R272" s="196"/>
      <c r="S272" s="196"/>
      <c r="T272" s="196"/>
      <c r="V272" s="220"/>
      <c r="W272" s="212"/>
      <c r="X272" s="196"/>
      <c r="Y272" s="196"/>
      <c r="Z272" s="196"/>
      <c r="AA272" s="196"/>
      <c r="AB272" s="196"/>
      <c r="AC272" s="196"/>
      <c r="AD272" s="196"/>
      <c r="AE272" s="196"/>
      <c r="AF272" s="212"/>
      <c r="AG272" s="212"/>
      <c r="AH272" s="212"/>
      <c r="AI272" s="212"/>
      <c r="AJ272" s="212"/>
      <c r="AK272" s="212"/>
      <c r="AL272" s="212"/>
      <c r="AM272" s="212"/>
      <c r="AN272" s="212"/>
      <c r="AO272" s="212"/>
      <c r="AP272" s="212"/>
      <c r="AQ272" s="212"/>
      <c r="AR272" s="212"/>
      <c r="AS272" s="212"/>
      <c r="AT272" s="212"/>
      <c r="AU272" s="212"/>
      <c r="AV272" s="212"/>
      <c r="AW272" s="212"/>
      <c r="AX272" s="212"/>
      <c r="AY272" s="212"/>
      <c r="AZ272" s="212"/>
      <c r="BA272" s="212"/>
      <c r="BB272" s="212"/>
      <c r="BC272" s="212"/>
      <c r="BD272" s="212"/>
      <c r="BE272" s="212"/>
      <c r="BF272" s="212"/>
      <c r="BG272" s="212"/>
      <c r="BH272" s="212"/>
      <c r="BI272" s="212"/>
      <c r="BJ272" s="212"/>
      <c r="BK272" s="212"/>
      <c r="BL272" s="212"/>
      <c r="BM272" s="212"/>
      <c r="BN272" s="212"/>
    </row>
    <row r="273" spans="11:66" s="199" customFormat="1" x14ac:dyDescent="0.25">
      <c r="K273" s="198"/>
      <c r="L273" s="195"/>
      <c r="M273" s="196"/>
      <c r="N273" s="196"/>
      <c r="O273" s="196"/>
      <c r="P273" s="196"/>
      <c r="Q273" s="196"/>
      <c r="R273" s="196"/>
      <c r="S273" s="196"/>
      <c r="T273" s="196"/>
      <c r="V273" s="220"/>
      <c r="W273" s="212"/>
      <c r="X273" s="196"/>
      <c r="Y273" s="196"/>
      <c r="Z273" s="196"/>
      <c r="AA273" s="196"/>
      <c r="AB273" s="196"/>
      <c r="AC273" s="196"/>
      <c r="AD273" s="196"/>
      <c r="AE273" s="196"/>
      <c r="AF273" s="212"/>
      <c r="AG273" s="212"/>
      <c r="AH273" s="212"/>
      <c r="AI273" s="212"/>
      <c r="AJ273" s="212"/>
      <c r="AK273" s="212"/>
      <c r="AL273" s="212"/>
      <c r="AM273" s="212"/>
      <c r="AN273" s="212"/>
      <c r="AO273" s="212"/>
      <c r="AP273" s="212"/>
      <c r="AQ273" s="212"/>
      <c r="AR273" s="212"/>
      <c r="AS273" s="212"/>
      <c r="AT273" s="212"/>
      <c r="AU273" s="212"/>
      <c r="AV273" s="212"/>
      <c r="AW273" s="212"/>
      <c r="AX273" s="212"/>
      <c r="AY273" s="212"/>
      <c r="AZ273" s="212"/>
      <c r="BA273" s="212"/>
      <c r="BB273" s="212"/>
      <c r="BC273" s="212"/>
      <c r="BD273" s="212"/>
      <c r="BE273" s="212"/>
      <c r="BF273" s="212"/>
      <c r="BG273" s="212"/>
      <c r="BH273" s="212"/>
      <c r="BI273" s="212"/>
      <c r="BJ273" s="212"/>
      <c r="BK273" s="212"/>
      <c r="BL273" s="212"/>
      <c r="BM273" s="212"/>
      <c r="BN273" s="212"/>
    </row>
    <row r="274" spans="11:66" s="199" customFormat="1" x14ac:dyDescent="0.25">
      <c r="K274" s="198"/>
      <c r="L274" s="195"/>
      <c r="M274" s="196"/>
      <c r="N274" s="196"/>
      <c r="O274" s="196"/>
      <c r="P274" s="196"/>
      <c r="Q274" s="196"/>
      <c r="R274" s="196"/>
      <c r="S274" s="196"/>
      <c r="T274" s="196"/>
      <c r="V274" s="220"/>
      <c r="W274" s="212"/>
      <c r="X274" s="196"/>
      <c r="Y274" s="196"/>
      <c r="Z274" s="196"/>
      <c r="AA274" s="196"/>
      <c r="AB274" s="196"/>
      <c r="AC274" s="196"/>
      <c r="AD274" s="196"/>
      <c r="AE274" s="196"/>
      <c r="AF274" s="212"/>
      <c r="AG274" s="212"/>
      <c r="AH274" s="212"/>
      <c r="AI274" s="212"/>
      <c r="AJ274" s="212"/>
      <c r="AK274" s="212"/>
      <c r="AL274" s="212"/>
      <c r="AM274" s="212"/>
      <c r="AN274" s="212"/>
      <c r="AO274" s="212"/>
      <c r="AP274" s="212"/>
      <c r="AQ274" s="212"/>
      <c r="AR274" s="212"/>
      <c r="AS274" s="212"/>
      <c r="AT274" s="212"/>
      <c r="AU274" s="212"/>
      <c r="AV274" s="212"/>
      <c r="AW274" s="212"/>
      <c r="AX274" s="212"/>
      <c r="AY274" s="212"/>
      <c r="AZ274" s="212"/>
      <c r="BA274" s="212"/>
      <c r="BB274" s="212"/>
      <c r="BC274" s="212"/>
      <c r="BD274" s="212"/>
      <c r="BE274" s="212"/>
      <c r="BF274" s="212"/>
      <c r="BG274" s="212"/>
      <c r="BH274" s="212"/>
      <c r="BI274" s="212"/>
      <c r="BJ274" s="212"/>
      <c r="BK274" s="212"/>
      <c r="BL274" s="212"/>
      <c r="BM274" s="212"/>
      <c r="BN274" s="212"/>
    </row>
    <row r="275" spans="11:66" s="199" customFormat="1" x14ac:dyDescent="0.25">
      <c r="K275" s="198"/>
      <c r="L275" s="195"/>
      <c r="M275" s="196"/>
      <c r="N275" s="196"/>
      <c r="O275" s="196"/>
      <c r="P275" s="196"/>
      <c r="Q275" s="196"/>
      <c r="R275" s="196"/>
      <c r="S275" s="196"/>
      <c r="T275" s="196"/>
      <c r="V275" s="220"/>
      <c r="W275" s="212"/>
      <c r="X275" s="196"/>
      <c r="Y275" s="196"/>
      <c r="Z275" s="196"/>
      <c r="AA275" s="196"/>
      <c r="AB275" s="196"/>
      <c r="AC275" s="196"/>
      <c r="AD275" s="196"/>
      <c r="AE275" s="196"/>
      <c r="AF275" s="212"/>
      <c r="AG275" s="212"/>
      <c r="AH275" s="212"/>
      <c r="AI275" s="212"/>
      <c r="AJ275" s="212"/>
      <c r="AK275" s="212"/>
      <c r="AL275" s="212"/>
      <c r="AM275" s="212"/>
      <c r="AN275" s="212"/>
      <c r="AO275" s="212"/>
      <c r="AP275" s="212"/>
      <c r="AQ275" s="212"/>
      <c r="AR275" s="212"/>
      <c r="AS275" s="212"/>
      <c r="AT275" s="212"/>
      <c r="AU275" s="212"/>
      <c r="AV275" s="212"/>
      <c r="AW275" s="212"/>
      <c r="AX275" s="212"/>
      <c r="AY275" s="212"/>
      <c r="AZ275" s="212"/>
      <c r="BA275" s="212"/>
      <c r="BB275" s="212"/>
      <c r="BC275" s="212"/>
      <c r="BD275" s="212"/>
      <c r="BE275" s="212"/>
      <c r="BF275" s="212"/>
      <c r="BG275" s="212"/>
      <c r="BH275" s="212"/>
      <c r="BI275" s="212"/>
      <c r="BJ275" s="212"/>
      <c r="BK275" s="212"/>
      <c r="BL275" s="212"/>
      <c r="BM275" s="212"/>
      <c r="BN275" s="212"/>
    </row>
    <row r="276" spans="11:66" s="199" customFormat="1" x14ac:dyDescent="0.25">
      <c r="K276" s="198"/>
      <c r="L276" s="195"/>
      <c r="M276" s="196"/>
      <c r="N276" s="196"/>
      <c r="O276" s="196"/>
      <c r="P276" s="196"/>
      <c r="Q276" s="196"/>
      <c r="R276" s="196"/>
      <c r="S276" s="196"/>
      <c r="T276" s="196"/>
      <c r="V276" s="220"/>
      <c r="W276" s="212"/>
      <c r="X276" s="196"/>
      <c r="Y276" s="196"/>
      <c r="Z276" s="196"/>
      <c r="AA276" s="196"/>
      <c r="AB276" s="196"/>
      <c r="AC276" s="196"/>
      <c r="AD276" s="196"/>
      <c r="AE276" s="196"/>
      <c r="AF276" s="212"/>
      <c r="AG276" s="212"/>
      <c r="AH276" s="212"/>
      <c r="AI276" s="212"/>
      <c r="AJ276" s="212"/>
      <c r="AK276" s="212"/>
      <c r="AL276" s="212"/>
      <c r="AM276" s="212"/>
      <c r="AN276" s="212"/>
      <c r="AO276" s="212"/>
      <c r="AP276" s="212"/>
      <c r="AQ276" s="212"/>
      <c r="AR276" s="212"/>
      <c r="AS276" s="212"/>
      <c r="AT276" s="212"/>
      <c r="AU276" s="212"/>
      <c r="AV276" s="212"/>
      <c r="AW276" s="212"/>
      <c r="AX276" s="212"/>
      <c r="AY276" s="212"/>
      <c r="AZ276" s="212"/>
      <c r="BA276" s="212"/>
      <c r="BB276" s="212"/>
      <c r="BC276" s="212"/>
      <c r="BD276" s="212"/>
      <c r="BE276" s="212"/>
      <c r="BF276" s="212"/>
      <c r="BG276" s="212"/>
      <c r="BH276" s="212"/>
      <c r="BI276" s="212"/>
      <c r="BJ276" s="212"/>
      <c r="BK276" s="212"/>
      <c r="BL276" s="212"/>
      <c r="BM276" s="212"/>
      <c r="BN276" s="212"/>
    </row>
    <row r="277" spans="11:66" s="199" customFormat="1" x14ac:dyDescent="0.25">
      <c r="K277" s="198"/>
      <c r="L277" s="195"/>
      <c r="M277" s="196"/>
      <c r="N277" s="196"/>
      <c r="O277" s="196"/>
      <c r="P277" s="196"/>
      <c r="Q277" s="196"/>
      <c r="R277" s="196"/>
      <c r="S277" s="196"/>
      <c r="T277" s="196"/>
      <c r="V277" s="220"/>
      <c r="W277" s="212"/>
      <c r="X277" s="196"/>
      <c r="Y277" s="196"/>
      <c r="Z277" s="196"/>
      <c r="AA277" s="196"/>
      <c r="AB277" s="196"/>
      <c r="AC277" s="196"/>
      <c r="AD277" s="196"/>
      <c r="AE277" s="196"/>
      <c r="AF277" s="212"/>
      <c r="AG277" s="212"/>
      <c r="AH277" s="212"/>
      <c r="AI277" s="212"/>
      <c r="AJ277" s="212"/>
      <c r="AK277" s="212"/>
      <c r="AL277" s="212"/>
      <c r="AM277" s="212"/>
      <c r="AN277" s="212"/>
      <c r="AO277" s="212"/>
      <c r="AP277" s="212"/>
      <c r="AQ277" s="212"/>
      <c r="AR277" s="212"/>
      <c r="AS277" s="212"/>
      <c r="AT277" s="212"/>
      <c r="AU277" s="212"/>
      <c r="AV277" s="212"/>
      <c r="AW277" s="212"/>
      <c r="AX277" s="212"/>
      <c r="AY277" s="212"/>
      <c r="AZ277" s="212"/>
      <c r="BA277" s="212"/>
      <c r="BB277" s="212"/>
      <c r="BC277" s="212"/>
      <c r="BD277" s="212"/>
      <c r="BE277" s="212"/>
      <c r="BF277" s="212"/>
      <c r="BG277" s="212"/>
      <c r="BH277" s="212"/>
      <c r="BI277" s="212"/>
      <c r="BJ277" s="212"/>
      <c r="BK277" s="212"/>
      <c r="BL277" s="212"/>
      <c r="BM277" s="212"/>
      <c r="BN277" s="212"/>
    </row>
    <row r="278" spans="11:66" s="199" customFormat="1" x14ac:dyDescent="0.25">
      <c r="K278" s="198"/>
      <c r="L278" s="195"/>
      <c r="M278" s="196"/>
      <c r="N278" s="196"/>
      <c r="O278" s="196"/>
      <c r="P278" s="196"/>
      <c r="Q278" s="196"/>
      <c r="R278" s="196"/>
      <c r="S278" s="196"/>
      <c r="T278" s="196"/>
      <c r="V278" s="220"/>
      <c r="W278" s="212"/>
      <c r="X278" s="196"/>
      <c r="Y278" s="196"/>
      <c r="Z278" s="196"/>
      <c r="AA278" s="196"/>
      <c r="AB278" s="196"/>
      <c r="AC278" s="196"/>
      <c r="AD278" s="196"/>
      <c r="AE278" s="196"/>
      <c r="AF278" s="212"/>
      <c r="AG278" s="212"/>
      <c r="AH278" s="212"/>
      <c r="AI278" s="212"/>
      <c r="AJ278" s="212"/>
      <c r="AK278" s="212"/>
      <c r="AL278" s="212"/>
      <c r="AM278" s="212"/>
      <c r="AN278" s="212"/>
      <c r="AO278" s="212"/>
      <c r="AP278" s="212"/>
      <c r="AQ278" s="212"/>
      <c r="AR278" s="212"/>
      <c r="AS278" s="212"/>
      <c r="AT278" s="212"/>
      <c r="AU278" s="212"/>
      <c r="AV278" s="212"/>
      <c r="AW278" s="212"/>
      <c r="AX278" s="212"/>
      <c r="AY278" s="212"/>
      <c r="AZ278" s="212"/>
      <c r="BA278" s="212"/>
      <c r="BB278" s="212"/>
      <c r="BC278" s="212"/>
      <c r="BD278" s="212"/>
      <c r="BE278" s="212"/>
      <c r="BF278" s="212"/>
      <c r="BG278" s="212"/>
      <c r="BH278" s="212"/>
      <c r="BI278" s="212"/>
      <c r="BJ278" s="212"/>
      <c r="BK278" s="212"/>
      <c r="BL278" s="212"/>
      <c r="BM278" s="212"/>
      <c r="BN278" s="212"/>
    </row>
    <row r="279" spans="11:66" s="199" customFormat="1" x14ac:dyDescent="0.25">
      <c r="K279" s="198"/>
      <c r="L279" s="195"/>
      <c r="M279" s="196"/>
      <c r="N279" s="196"/>
      <c r="O279" s="196"/>
      <c r="P279" s="196"/>
      <c r="Q279" s="196"/>
      <c r="R279" s="196"/>
      <c r="S279" s="196"/>
      <c r="T279" s="196"/>
      <c r="V279" s="220"/>
      <c r="W279" s="212"/>
      <c r="X279" s="196"/>
      <c r="Y279" s="196"/>
      <c r="Z279" s="196"/>
      <c r="AA279" s="196"/>
      <c r="AB279" s="196"/>
      <c r="AC279" s="196"/>
      <c r="AD279" s="196"/>
      <c r="AE279" s="196"/>
      <c r="AF279" s="212"/>
      <c r="AG279" s="212"/>
      <c r="AH279" s="212"/>
      <c r="AI279" s="212"/>
      <c r="AJ279" s="212"/>
      <c r="AK279" s="212"/>
      <c r="AL279" s="212"/>
      <c r="AM279" s="212"/>
      <c r="AN279" s="212"/>
      <c r="AO279" s="212"/>
      <c r="AP279" s="212"/>
      <c r="AQ279" s="212"/>
      <c r="AR279" s="212"/>
      <c r="AS279" s="212"/>
      <c r="AT279" s="212"/>
      <c r="AU279" s="212"/>
      <c r="AV279" s="212"/>
      <c r="AW279" s="212"/>
      <c r="AX279" s="212"/>
      <c r="AY279" s="212"/>
      <c r="AZ279" s="212"/>
      <c r="BA279" s="212"/>
      <c r="BB279" s="212"/>
      <c r="BC279" s="212"/>
      <c r="BD279" s="212"/>
      <c r="BE279" s="212"/>
      <c r="BF279" s="212"/>
      <c r="BG279" s="212"/>
      <c r="BH279" s="212"/>
      <c r="BI279" s="212"/>
      <c r="BJ279" s="212"/>
      <c r="BK279" s="212"/>
      <c r="BL279" s="212"/>
      <c r="BM279" s="212"/>
      <c r="BN279" s="212"/>
    </row>
    <row r="280" spans="11:66" s="199" customFormat="1" x14ac:dyDescent="0.25">
      <c r="K280" s="198"/>
      <c r="L280" s="195"/>
      <c r="M280" s="196"/>
      <c r="N280" s="196"/>
      <c r="O280" s="196"/>
      <c r="P280" s="196"/>
      <c r="Q280" s="196"/>
      <c r="R280" s="196"/>
      <c r="S280" s="196"/>
      <c r="T280" s="196"/>
      <c r="V280" s="220"/>
      <c r="W280" s="212"/>
      <c r="X280" s="196"/>
      <c r="Y280" s="196"/>
      <c r="Z280" s="196"/>
      <c r="AA280" s="196"/>
      <c r="AB280" s="196"/>
      <c r="AC280" s="196"/>
      <c r="AD280" s="196"/>
      <c r="AE280" s="196"/>
      <c r="AF280" s="212"/>
      <c r="AG280" s="212"/>
      <c r="AH280" s="212"/>
      <c r="AI280" s="212"/>
      <c r="AJ280" s="212"/>
      <c r="AK280" s="212"/>
      <c r="AL280" s="212"/>
      <c r="AM280" s="212"/>
      <c r="AN280" s="212"/>
      <c r="AO280" s="212"/>
      <c r="AP280" s="212"/>
      <c r="AQ280" s="212"/>
      <c r="AR280" s="212"/>
      <c r="AS280" s="212"/>
      <c r="AT280" s="212"/>
      <c r="AU280" s="212"/>
      <c r="AV280" s="212"/>
      <c r="AW280" s="212"/>
      <c r="AX280" s="212"/>
      <c r="AY280" s="212"/>
      <c r="AZ280" s="212"/>
      <c r="BA280" s="212"/>
      <c r="BB280" s="212"/>
      <c r="BC280" s="212"/>
      <c r="BD280" s="212"/>
      <c r="BE280" s="212"/>
      <c r="BF280" s="212"/>
      <c r="BG280" s="212"/>
      <c r="BH280" s="212"/>
      <c r="BI280" s="212"/>
      <c r="BJ280" s="212"/>
      <c r="BK280" s="212"/>
      <c r="BL280" s="212"/>
      <c r="BM280" s="212"/>
      <c r="BN280" s="212"/>
    </row>
    <row r="281" spans="11:66" s="199" customFormat="1" x14ac:dyDescent="0.25">
      <c r="K281" s="198"/>
      <c r="L281" s="195"/>
      <c r="M281" s="196"/>
      <c r="N281" s="196"/>
      <c r="O281" s="196"/>
      <c r="P281" s="196"/>
      <c r="Q281" s="196"/>
      <c r="R281" s="196"/>
      <c r="S281" s="196"/>
      <c r="T281" s="196"/>
      <c r="V281" s="220"/>
      <c r="W281" s="212"/>
      <c r="X281" s="196"/>
      <c r="Y281" s="196"/>
      <c r="Z281" s="196"/>
      <c r="AA281" s="196"/>
      <c r="AB281" s="196"/>
      <c r="AC281" s="196"/>
      <c r="AD281" s="196"/>
      <c r="AE281" s="196"/>
      <c r="AF281" s="212"/>
      <c r="AG281" s="212"/>
      <c r="AH281" s="212"/>
      <c r="AI281" s="212"/>
      <c r="AJ281" s="212"/>
      <c r="AK281" s="212"/>
      <c r="AL281" s="212"/>
      <c r="AM281" s="212"/>
      <c r="AN281" s="212"/>
      <c r="AO281" s="212"/>
      <c r="AP281" s="212"/>
      <c r="AQ281" s="212"/>
      <c r="AR281" s="212"/>
      <c r="AS281" s="212"/>
      <c r="AT281" s="212"/>
      <c r="AU281" s="212"/>
      <c r="AV281" s="212"/>
      <c r="AW281" s="212"/>
      <c r="AX281" s="212"/>
      <c r="AY281" s="212"/>
      <c r="AZ281" s="212"/>
      <c r="BA281" s="212"/>
      <c r="BB281" s="212"/>
      <c r="BC281" s="212"/>
      <c r="BD281" s="212"/>
      <c r="BE281" s="212"/>
      <c r="BF281" s="212"/>
      <c r="BG281" s="212"/>
      <c r="BH281" s="212"/>
      <c r="BI281" s="212"/>
      <c r="BJ281" s="212"/>
      <c r="BK281" s="212"/>
      <c r="BL281" s="212"/>
      <c r="BM281" s="212"/>
      <c r="BN281" s="212"/>
    </row>
    <row r="282" spans="11:66" s="199" customFormat="1" x14ac:dyDescent="0.25">
      <c r="K282" s="198"/>
      <c r="L282" s="195"/>
      <c r="M282" s="196"/>
      <c r="N282" s="196"/>
      <c r="O282" s="196"/>
      <c r="P282" s="196"/>
      <c r="Q282" s="196"/>
      <c r="R282" s="196"/>
      <c r="S282" s="196"/>
      <c r="T282" s="196"/>
      <c r="V282" s="220"/>
      <c r="W282" s="212"/>
      <c r="X282" s="196"/>
      <c r="Y282" s="196"/>
      <c r="Z282" s="196"/>
      <c r="AA282" s="196"/>
      <c r="AB282" s="196"/>
      <c r="AC282" s="196"/>
      <c r="AD282" s="196"/>
      <c r="AE282" s="196"/>
      <c r="AF282" s="212"/>
      <c r="AG282" s="212"/>
      <c r="AH282" s="212"/>
      <c r="AI282" s="212"/>
      <c r="AJ282" s="212"/>
      <c r="AK282" s="212"/>
      <c r="AL282" s="212"/>
      <c r="AM282" s="212"/>
      <c r="AN282" s="212"/>
      <c r="AO282" s="212"/>
      <c r="AP282" s="212"/>
      <c r="AQ282" s="212"/>
      <c r="AR282" s="212"/>
      <c r="AS282" s="212"/>
      <c r="AT282" s="212"/>
      <c r="AU282" s="212"/>
      <c r="AV282" s="212"/>
      <c r="AW282" s="212"/>
      <c r="AX282" s="212"/>
      <c r="AY282" s="212"/>
      <c r="AZ282" s="212"/>
      <c r="BA282" s="212"/>
      <c r="BB282" s="212"/>
      <c r="BC282" s="212"/>
      <c r="BD282" s="212"/>
      <c r="BE282" s="212"/>
      <c r="BF282" s="212"/>
      <c r="BG282" s="212"/>
      <c r="BH282" s="212"/>
      <c r="BI282" s="212"/>
      <c r="BJ282" s="212"/>
      <c r="BK282" s="212"/>
      <c r="BL282" s="212"/>
      <c r="BM282" s="212"/>
      <c r="BN282" s="212"/>
    </row>
    <row r="283" spans="11:66" s="199" customFormat="1" x14ac:dyDescent="0.25">
      <c r="K283" s="198"/>
      <c r="L283" s="195"/>
      <c r="M283" s="196"/>
      <c r="N283" s="196"/>
      <c r="O283" s="196"/>
      <c r="P283" s="196"/>
      <c r="Q283" s="196"/>
      <c r="R283" s="196"/>
      <c r="S283" s="196"/>
      <c r="T283" s="196"/>
      <c r="V283" s="220"/>
      <c r="W283" s="212"/>
      <c r="X283" s="196"/>
      <c r="Y283" s="196"/>
      <c r="Z283" s="196"/>
      <c r="AA283" s="196"/>
      <c r="AB283" s="196"/>
      <c r="AC283" s="196"/>
      <c r="AD283" s="196"/>
      <c r="AE283" s="196"/>
      <c r="AF283" s="212"/>
      <c r="AG283" s="212"/>
      <c r="AH283" s="212"/>
      <c r="AI283" s="212"/>
      <c r="AJ283" s="212"/>
      <c r="AK283" s="212"/>
      <c r="AL283" s="212"/>
      <c r="AM283" s="212"/>
      <c r="AN283" s="212"/>
      <c r="AO283" s="212"/>
      <c r="AP283" s="212"/>
      <c r="AQ283" s="212"/>
      <c r="AR283" s="212"/>
      <c r="AS283" s="212"/>
      <c r="AT283" s="212"/>
      <c r="AU283" s="212"/>
      <c r="AV283" s="212"/>
      <c r="AW283" s="212"/>
      <c r="AX283" s="212"/>
      <c r="AY283" s="212"/>
      <c r="AZ283" s="212"/>
      <c r="BA283" s="212"/>
      <c r="BB283" s="212"/>
      <c r="BC283" s="212"/>
      <c r="BD283" s="212"/>
      <c r="BE283" s="212"/>
      <c r="BF283" s="212"/>
      <c r="BG283" s="212"/>
      <c r="BH283" s="212"/>
      <c r="BI283" s="212"/>
      <c r="BJ283" s="212"/>
      <c r="BK283" s="212"/>
      <c r="BL283" s="212"/>
      <c r="BM283" s="212"/>
      <c r="BN283" s="212"/>
    </row>
    <row r="284" spans="11:66" s="199" customFormat="1" x14ac:dyDescent="0.25">
      <c r="K284" s="198"/>
      <c r="L284" s="195"/>
      <c r="M284" s="196"/>
      <c r="N284" s="196"/>
      <c r="O284" s="196"/>
      <c r="P284" s="196"/>
      <c r="Q284" s="196"/>
      <c r="R284" s="196"/>
      <c r="S284" s="196"/>
      <c r="T284" s="196"/>
      <c r="V284" s="220"/>
      <c r="W284" s="212"/>
      <c r="X284" s="196"/>
      <c r="Y284" s="196"/>
      <c r="Z284" s="196"/>
      <c r="AA284" s="196"/>
      <c r="AB284" s="196"/>
      <c r="AC284" s="196"/>
      <c r="AD284" s="196"/>
      <c r="AE284" s="196"/>
      <c r="AF284" s="212"/>
      <c r="AG284" s="212"/>
      <c r="AH284" s="212"/>
      <c r="AI284" s="212"/>
      <c r="AJ284" s="212"/>
      <c r="AK284" s="212"/>
      <c r="AL284" s="212"/>
      <c r="AM284" s="212"/>
      <c r="AN284" s="212"/>
      <c r="AO284" s="212"/>
      <c r="AP284" s="212"/>
      <c r="AQ284" s="212"/>
      <c r="AR284" s="212"/>
      <c r="AS284" s="212"/>
      <c r="AT284" s="212"/>
      <c r="AU284" s="212"/>
      <c r="AV284" s="212"/>
      <c r="AW284" s="212"/>
      <c r="AX284" s="212"/>
      <c r="AY284" s="212"/>
      <c r="AZ284" s="212"/>
      <c r="BA284" s="212"/>
      <c r="BB284" s="212"/>
      <c r="BC284" s="212"/>
      <c r="BD284" s="212"/>
      <c r="BE284" s="212"/>
      <c r="BF284" s="212"/>
      <c r="BG284" s="212"/>
      <c r="BH284" s="212"/>
      <c r="BI284" s="212"/>
      <c r="BJ284" s="212"/>
      <c r="BK284" s="212"/>
      <c r="BL284" s="212"/>
      <c r="BM284" s="212"/>
      <c r="BN284" s="212"/>
    </row>
    <row r="285" spans="11:66" s="199" customFormat="1" x14ac:dyDescent="0.25">
      <c r="K285" s="198"/>
      <c r="L285" s="195"/>
      <c r="M285" s="196"/>
      <c r="N285" s="196"/>
      <c r="O285" s="196"/>
      <c r="P285" s="196"/>
      <c r="Q285" s="196"/>
      <c r="R285" s="196"/>
      <c r="S285" s="196"/>
      <c r="T285" s="196"/>
      <c r="V285" s="220"/>
      <c r="W285" s="212"/>
      <c r="X285" s="196"/>
      <c r="Y285" s="196"/>
      <c r="Z285" s="196"/>
      <c r="AA285" s="196"/>
      <c r="AB285" s="196"/>
      <c r="AC285" s="196"/>
      <c r="AD285" s="196"/>
      <c r="AE285" s="196"/>
      <c r="AF285" s="212"/>
      <c r="AG285" s="212"/>
      <c r="AH285" s="212"/>
      <c r="AI285" s="212"/>
      <c r="AJ285" s="212"/>
      <c r="AK285" s="212"/>
      <c r="AL285" s="212"/>
      <c r="AM285" s="212"/>
      <c r="AN285" s="212"/>
      <c r="AO285" s="212"/>
      <c r="AP285" s="212"/>
      <c r="AQ285" s="212"/>
      <c r="AR285" s="212"/>
      <c r="AS285" s="212"/>
      <c r="AT285" s="212"/>
      <c r="AU285" s="212"/>
      <c r="AV285" s="212"/>
      <c r="AW285" s="212"/>
      <c r="AX285" s="212"/>
      <c r="AY285" s="212"/>
      <c r="AZ285" s="212"/>
      <c r="BA285" s="212"/>
      <c r="BB285" s="212"/>
      <c r="BC285" s="212"/>
      <c r="BD285" s="212"/>
      <c r="BE285" s="212"/>
      <c r="BF285" s="212"/>
      <c r="BG285" s="212"/>
      <c r="BH285" s="212"/>
      <c r="BI285" s="212"/>
      <c r="BJ285" s="212"/>
      <c r="BK285" s="212"/>
      <c r="BL285" s="212"/>
      <c r="BM285" s="212"/>
      <c r="BN285" s="212"/>
    </row>
    <row r="286" spans="11:66" s="199" customFormat="1" x14ac:dyDescent="0.25">
      <c r="K286" s="198"/>
      <c r="L286" s="195"/>
      <c r="M286" s="196"/>
      <c r="N286" s="196"/>
      <c r="O286" s="196"/>
      <c r="P286" s="196"/>
      <c r="Q286" s="196"/>
      <c r="R286" s="196"/>
      <c r="S286" s="196"/>
      <c r="T286" s="196"/>
      <c r="V286" s="220"/>
      <c r="W286" s="212"/>
      <c r="X286" s="196"/>
      <c r="Y286" s="196"/>
      <c r="Z286" s="196"/>
      <c r="AA286" s="196"/>
      <c r="AB286" s="196"/>
      <c r="AC286" s="196"/>
      <c r="AD286" s="196"/>
      <c r="AE286" s="196"/>
      <c r="AF286" s="212"/>
      <c r="AG286" s="212"/>
      <c r="AH286" s="212"/>
      <c r="AI286" s="212"/>
      <c r="AJ286" s="212"/>
      <c r="AK286" s="212"/>
      <c r="AL286" s="212"/>
      <c r="AM286" s="212"/>
      <c r="AN286" s="212"/>
      <c r="AO286" s="212"/>
      <c r="AP286" s="212"/>
      <c r="AQ286" s="212"/>
      <c r="AR286" s="212"/>
      <c r="AS286" s="212"/>
      <c r="AT286" s="212"/>
      <c r="AU286" s="212"/>
      <c r="AV286" s="212"/>
      <c r="AW286" s="212"/>
      <c r="AX286" s="212"/>
      <c r="AY286" s="212"/>
      <c r="AZ286" s="212"/>
      <c r="BA286" s="212"/>
      <c r="BB286" s="212"/>
      <c r="BC286" s="212"/>
      <c r="BD286" s="212"/>
      <c r="BE286" s="212"/>
      <c r="BF286" s="212"/>
      <c r="BG286" s="212"/>
      <c r="BH286" s="212"/>
      <c r="BI286" s="212"/>
      <c r="BJ286" s="212"/>
      <c r="BK286" s="212"/>
      <c r="BL286" s="212"/>
      <c r="BM286" s="212"/>
      <c r="BN286" s="212"/>
    </row>
    <row r="287" spans="11:66" s="199" customFormat="1" x14ac:dyDescent="0.25">
      <c r="K287" s="198"/>
      <c r="L287" s="195"/>
      <c r="M287" s="196"/>
      <c r="N287" s="196"/>
      <c r="O287" s="196"/>
      <c r="P287" s="196"/>
      <c r="Q287" s="196"/>
      <c r="R287" s="196"/>
      <c r="S287" s="196"/>
      <c r="T287" s="196"/>
      <c r="V287" s="220"/>
      <c r="W287" s="212"/>
      <c r="X287" s="196"/>
      <c r="Y287" s="196"/>
      <c r="Z287" s="196"/>
      <c r="AA287" s="196"/>
      <c r="AB287" s="196"/>
      <c r="AC287" s="196"/>
      <c r="AD287" s="196"/>
      <c r="AE287" s="196"/>
      <c r="AF287" s="212"/>
      <c r="AG287" s="212"/>
      <c r="AH287" s="212"/>
      <c r="AI287" s="212"/>
      <c r="AJ287" s="212"/>
      <c r="AK287" s="212"/>
      <c r="AL287" s="212"/>
      <c r="AM287" s="212"/>
      <c r="AN287" s="212"/>
      <c r="AO287" s="212"/>
      <c r="AP287" s="212"/>
      <c r="AQ287" s="212"/>
      <c r="AR287" s="212"/>
      <c r="AS287" s="212"/>
      <c r="AT287" s="212"/>
      <c r="AU287" s="212"/>
      <c r="AV287" s="212"/>
      <c r="AW287" s="212"/>
      <c r="AX287" s="212"/>
      <c r="AY287" s="212"/>
      <c r="AZ287" s="212"/>
      <c r="BA287" s="212"/>
      <c r="BB287" s="212"/>
      <c r="BC287" s="212"/>
      <c r="BD287" s="212"/>
      <c r="BE287" s="212"/>
      <c r="BF287" s="212"/>
      <c r="BG287" s="212"/>
      <c r="BH287" s="212"/>
      <c r="BI287" s="212"/>
      <c r="BJ287" s="212"/>
      <c r="BK287" s="212"/>
      <c r="BL287" s="212"/>
      <c r="BM287" s="212"/>
      <c r="BN287" s="212"/>
    </row>
    <row r="288" spans="11:66" s="199" customFormat="1" x14ac:dyDescent="0.25">
      <c r="K288" s="198"/>
      <c r="L288" s="195"/>
      <c r="M288" s="196"/>
      <c r="N288" s="196"/>
      <c r="O288" s="196"/>
      <c r="P288" s="196"/>
      <c r="Q288" s="196"/>
      <c r="R288" s="196"/>
      <c r="S288" s="196"/>
      <c r="T288" s="196"/>
      <c r="V288" s="220"/>
      <c r="W288" s="212"/>
      <c r="X288" s="196"/>
      <c r="Y288" s="196"/>
      <c r="Z288" s="196"/>
      <c r="AA288" s="196"/>
      <c r="AB288" s="196"/>
      <c r="AC288" s="196"/>
      <c r="AD288" s="196"/>
      <c r="AE288" s="196"/>
      <c r="AF288" s="212"/>
      <c r="AG288" s="212"/>
      <c r="AH288" s="212"/>
      <c r="AI288" s="212"/>
      <c r="AJ288" s="212"/>
      <c r="AK288" s="212"/>
      <c r="AL288" s="212"/>
      <c r="AM288" s="212"/>
      <c r="AN288" s="212"/>
      <c r="AO288" s="212"/>
      <c r="AP288" s="212"/>
      <c r="AQ288" s="212"/>
      <c r="AR288" s="212"/>
      <c r="AS288" s="212"/>
      <c r="AT288" s="212"/>
      <c r="AU288" s="212"/>
      <c r="AV288" s="212"/>
      <c r="AW288" s="212"/>
      <c r="AX288" s="212"/>
      <c r="AY288" s="212"/>
      <c r="AZ288" s="212"/>
      <c r="BA288" s="212"/>
      <c r="BB288" s="212"/>
      <c r="BC288" s="212"/>
      <c r="BD288" s="212"/>
      <c r="BE288" s="212"/>
      <c r="BF288" s="212"/>
      <c r="BG288" s="212"/>
      <c r="BH288" s="212"/>
      <c r="BI288" s="212"/>
      <c r="BJ288" s="212"/>
      <c r="BK288" s="212"/>
      <c r="BL288" s="212"/>
      <c r="BM288" s="212"/>
      <c r="BN288" s="212"/>
    </row>
    <row r="289" spans="11:66" s="199" customFormat="1" x14ac:dyDescent="0.25">
      <c r="K289" s="198"/>
      <c r="L289" s="195"/>
      <c r="M289" s="196"/>
      <c r="N289" s="196"/>
      <c r="O289" s="196"/>
      <c r="P289" s="196"/>
      <c r="Q289" s="196"/>
      <c r="R289" s="196"/>
      <c r="S289" s="196"/>
      <c r="T289" s="196"/>
      <c r="V289" s="220"/>
      <c r="W289" s="212"/>
      <c r="X289" s="196"/>
      <c r="Y289" s="196"/>
      <c r="Z289" s="196"/>
      <c r="AA289" s="196"/>
      <c r="AB289" s="196"/>
      <c r="AC289" s="196"/>
      <c r="AD289" s="196"/>
      <c r="AE289" s="196"/>
      <c r="AF289" s="212"/>
      <c r="AG289" s="212"/>
      <c r="AH289" s="212"/>
      <c r="AI289" s="212"/>
      <c r="AJ289" s="212"/>
      <c r="AK289" s="212"/>
      <c r="AL289" s="212"/>
      <c r="AM289" s="212"/>
      <c r="AN289" s="212"/>
      <c r="AO289" s="212"/>
      <c r="AP289" s="212"/>
      <c r="AQ289" s="212"/>
      <c r="AR289" s="212"/>
      <c r="AS289" s="212"/>
      <c r="AT289" s="212"/>
      <c r="AU289" s="212"/>
      <c r="AV289" s="212"/>
      <c r="AW289" s="212"/>
      <c r="AX289" s="212"/>
      <c r="AY289" s="212"/>
      <c r="AZ289" s="212"/>
      <c r="BA289" s="212"/>
      <c r="BB289" s="212"/>
      <c r="BC289" s="212"/>
      <c r="BD289" s="212"/>
      <c r="BE289" s="212"/>
      <c r="BF289" s="212"/>
      <c r="BG289" s="212"/>
      <c r="BH289" s="212"/>
      <c r="BI289" s="212"/>
      <c r="BJ289" s="212"/>
      <c r="BK289" s="212"/>
      <c r="BL289" s="212"/>
      <c r="BM289" s="212"/>
      <c r="BN289" s="212"/>
    </row>
    <row r="290" spans="11:66" s="199" customFormat="1" x14ac:dyDescent="0.25">
      <c r="K290" s="198"/>
      <c r="L290" s="195"/>
      <c r="M290" s="196"/>
      <c r="N290" s="196"/>
      <c r="O290" s="196"/>
      <c r="P290" s="196"/>
      <c r="Q290" s="196"/>
      <c r="R290" s="196"/>
      <c r="S290" s="196"/>
      <c r="T290" s="196"/>
      <c r="V290" s="220"/>
      <c r="W290" s="212"/>
      <c r="X290" s="196"/>
      <c r="Y290" s="196"/>
      <c r="Z290" s="196"/>
      <c r="AA290" s="196"/>
      <c r="AB290" s="196"/>
      <c r="AC290" s="196"/>
      <c r="AD290" s="196"/>
      <c r="AE290" s="196"/>
      <c r="AF290" s="212"/>
      <c r="AG290" s="212"/>
      <c r="AH290" s="212"/>
      <c r="AI290" s="212"/>
      <c r="AJ290" s="212"/>
      <c r="AK290" s="212"/>
      <c r="AL290" s="212"/>
      <c r="AM290" s="212"/>
      <c r="AN290" s="212"/>
      <c r="AO290" s="212"/>
      <c r="AP290" s="212"/>
      <c r="AQ290" s="212"/>
      <c r="AR290" s="212"/>
      <c r="AS290" s="212"/>
      <c r="AT290" s="212"/>
      <c r="AU290" s="212"/>
      <c r="AV290" s="212"/>
      <c r="AW290" s="212"/>
      <c r="AX290" s="212"/>
      <c r="AY290" s="212"/>
      <c r="AZ290" s="212"/>
      <c r="BA290" s="212"/>
      <c r="BB290" s="212"/>
      <c r="BC290" s="212"/>
      <c r="BD290" s="212"/>
      <c r="BE290" s="212"/>
      <c r="BF290" s="212"/>
      <c r="BG290" s="212"/>
      <c r="BH290" s="212"/>
      <c r="BI290" s="212"/>
      <c r="BJ290" s="212"/>
      <c r="BK290" s="212"/>
      <c r="BL290" s="212"/>
      <c r="BM290" s="212"/>
      <c r="BN290" s="212"/>
    </row>
    <row r="291" spans="11:66" s="199" customFormat="1" x14ac:dyDescent="0.25">
      <c r="K291" s="198"/>
      <c r="L291" s="195"/>
      <c r="M291" s="196"/>
      <c r="N291" s="196"/>
      <c r="O291" s="196"/>
      <c r="P291" s="196"/>
      <c r="Q291" s="196"/>
      <c r="R291" s="196"/>
      <c r="S291" s="196"/>
      <c r="T291" s="196"/>
      <c r="V291" s="220"/>
      <c r="W291" s="212"/>
      <c r="X291" s="196"/>
      <c r="Y291" s="196"/>
      <c r="Z291" s="196"/>
      <c r="AA291" s="196"/>
      <c r="AB291" s="196"/>
      <c r="AC291" s="196"/>
      <c r="AD291" s="196"/>
      <c r="AE291" s="196"/>
      <c r="AF291" s="212"/>
      <c r="AG291" s="212"/>
      <c r="AH291" s="212"/>
      <c r="AI291" s="212"/>
      <c r="AJ291" s="212"/>
      <c r="AK291" s="212"/>
      <c r="AL291" s="212"/>
      <c r="AM291" s="212"/>
      <c r="AN291" s="212"/>
      <c r="AO291" s="212"/>
      <c r="AP291" s="212"/>
      <c r="AQ291" s="212"/>
      <c r="AR291" s="212"/>
      <c r="AS291" s="212"/>
      <c r="AT291" s="212"/>
      <c r="AU291" s="212"/>
      <c r="AV291" s="212"/>
      <c r="AW291" s="212"/>
      <c r="AX291" s="212"/>
      <c r="AY291" s="212"/>
      <c r="AZ291" s="212"/>
      <c r="BA291" s="212"/>
      <c r="BB291" s="212"/>
      <c r="BC291" s="212"/>
      <c r="BD291" s="212"/>
      <c r="BE291" s="212"/>
      <c r="BF291" s="212"/>
      <c r="BG291" s="212"/>
      <c r="BH291" s="212"/>
      <c r="BI291" s="212"/>
      <c r="BJ291" s="212"/>
      <c r="BK291" s="212"/>
      <c r="BL291" s="212"/>
      <c r="BM291" s="212"/>
      <c r="BN291" s="212"/>
    </row>
    <row r="292" spans="11:66" s="199" customFormat="1" x14ac:dyDescent="0.25">
      <c r="K292" s="198"/>
      <c r="L292" s="195"/>
      <c r="M292" s="196"/>
      <c r="N292" s="196"/>
      <c r="O292" s="196"/>
      <c r="P292" s="196"/>
      <c r="Q292" s="196"/>
      <c r="R292" s="196"/>
      <c r="S292" s="196"/>
      <c r="T292" s="196"/>
      <c r="V292" s="220"/>
      <c r="W292" s="212"/>
      <c r="X292" s="196"/>
      <c r="Y292" s="196"/>
      <c r="Z292" s="196"/>
      <c r="AA292" s="196"/>
      <c r="AB292" s="196"/>
      <c r="AC292" s="196"/>
      <c r="AD292" s="196"/>
      <c r="AE292" s="196"/>
      <c r="AF292" s="212"/>
      <c r="AG292" s="212"/>
      <c r="AH292" s="212"/>
      <c r="AI292" s="212"/>
      <c r="AJ292" s="212"/>
      <c r="AK292" s="212"/>
      <c r="AL292" s="212"/>
      <c r="AM292" s="212"/>
      <c r="AN292" s="212"/>
      <c r="AO292" s="212"/>
      <c r="AP292" s="212"/>
      <c r="AQ292" s="212"/>
      <c r="AR292" s="212"/>
      <c r="AS292" s="212"/>
      <c r="AT292" s="212"/>
      <c r="AU292" s="212"/>
      <c r="AV292" s="212"/>
      <c r="AW292" s="212"/>
      <c r="AX292" s="212"/>
      <c r="AY292" s="212"/>
      <c r="AZ292" s="212"/>
      <c r="BA292" s="212"/>
      <c r="BB292" s="212"/>
      <c r="BC292" s="212"/>
      <c r="BD292" s="212"/>
      <c r="BE292" s="212"/>
      <c r="BF292" s="212"/>
      <c r="BG292" s="212"/>
      <c r="BH292" s="212"/>
      <c r="BI292" s="212"/>
      <c r="BJ292" s="212"/>
      <c r="BK292" s="212"/>
      <c r="BL292" s="212"/>
      <c r="BM292" s="212"/>
      <c r="BN292" s="212"/>
    </row>
    <row r="293" spans="11:66" s="199" customFormat="1" x14ac:dyDescent="0.25">
      <c r="K293" s="198"/>
      <c r="L293" s="195"/>
      <c r="M293" s="196"/>
      <c r="N293" s="196"/>
      <c r="O293" s="196"/>
      <c r="P293" s="196"/>
      <c r="Q293" s="196"/>
      <c r="R293" s="196"/>
      <c r="S293" s="196"/>
      <c r="T293" s="196"/>
      <c r="V293" s="220"/>
      <c r="W293" s="212"/>
      <c r="X293" s="196"/>
      <c r="Y293" s="196"/>
      <c r="Z293" s="196"/>
      <c r="AA293" s="196"/>
      <c r="AB293" s="196"/>
      <c r="AC293" s="196"/>
      <c r="AD293" s="196"/>
      <c r="AE293" s="196"/>
      <c r="AF293" s="212"/>
      <c r="AG293" s="212"/>
      <c r="AH293" s="212"/>
      <c r="AI293" s="212"/>
      <c r="AJ293" s="212"/>
      <c r="AK293" s="212"/>
      <c r="AL293" s="212"/>
      <c r="AM293" s="212"/>
      <c r="AN293" s="212"/>
      <c r="AO293" s="212"/>
      <c r="AP293" s="212"/>
      <c r="AQ293" s="212"/>
      <c r="AR293" s="212"/>
      <c r="AS293" s="212"/>
      <c r="AT293" s="212"/>
      <c r="AU293" s="212"/>
      <c r="AV293" s="212"/>
      <c r="AW293" s="212"/>
      <c r="AX293" s="212"/>
      <c r="AY293" s="212"/>
      <c r="AZ293" s="212"/>
      <c r="BA293" s="212"/>
      <c r="BB293" s="212"/>
      <c r="BC293" s="212"/>
      <c r="BD293" s="212"/>
      <c r="BE293" s="212"/>
      <c r="BF293" s="212"/>
      <c r="BG293" s="212"/>
      <c r="BH293" s="212"/>
      <c r="BI293" s="212"/>
      <c r="BJ293" s="212"/>
      <c r="BK293" s="212"/>
      <c r="BL293" s="212"/>
      <c r="BM293" s="212"/>
      <c r="BN293" s="212"/>
    </row>
    <row r="294" spans="11:66" s="199" customFormat="1" x14ac:dyDescent="0.25">
      <c r="K294" s="198"/>
      <c r="L294" s="195"/>
      <c r="M294" s="196"/>
      <c r="N294" s="196"/>
      <c r="O294" s="196"/>
      <c r="P294" s="196"/>
      <c r="Q294" s="196"/>
      <c r="R294" s="196"/>
      <c r="S294" s="196"/>
      <c r="T294" s="196"/>
      <c r="V294" s="220"/>
      <c r="W294" s="212"/>
      <c r="X294" s="196"/>
      <c r="Y294" s="196"/>
      <c r="Z294" s="196"/>
      <c r="AA294" s="196"/>
      <c r="AB294" s="196"/>
      <c r="AC294" s="196"/>
      <c r="AD294" s="196"/>
      <c r="AE294" s="196"/>
      <c r="AF294" s="212"/>
      <c r="AG294" s="212"/>
      <c r="AH294" s="212"/>
      <c r="AI294" s="212"/>
      <c r="AJ294" s="212"/>
      <c r="AK294" s="212"/>
      <c r="AL294" s="212"/>
      <c r="AM294" s="212"/>
      <c r="AN294" s="212"/>
      <c r="AO294" s="212"/>
      <c r="AP294" s="212"/>
      <c r="AQ294" s="212"/>
      <c r="AR294" s="212"/>
      <c r="AS294" s="212"/>
      <c r="AT294" s="212"/>
      <c r="AU294" s="212"/>
      <c r="AV294" s="212"/>
      <c r="AW294" s="212"/>
      <c r="AX294" s="212"/>
      <c r="AY294" s="212"/>
      <c r="AZ294" s="212"/>
      <c r="BA294" s="212"/>
      <c r="BB294" s="212"/>
      <c r="BC294" s="212"/>
      <c r="BD294" s="212"/>
      <c r="BE294" s="212"/>
      <c r="BF294" s="212"/>
      <c r="BG294" s="212"/>
      <c r="BH294" s="212"/>
      <c r="BI294" s="212"/>
      <c r="BJ294" s="212"/>
      <c r="BK294" s="212"/>
      <c r="BL294" s="212"/>
      <c r="BM294" s="212"/>
      <c r="BN294" s="212"/>
    </row>
    <row r="295" spans="11:66" s="199" customFormat="1" x14ac:dyDescent="0.25">
      <c r="K295" s="198"/>
      <c r="L295" s="195"/>
      <c r="M295" s="196"/>
      <c r="N295" s="196"/>
      <c r="O295" s="196"/>
      <c r="P295" s="196"/>
      <c r="Q295" s="196"/>
      <c r="R295" s="196"/>
      <c r="S295" s="196"/>
      <c r="T295" s="196"/>
      <c r="V295" s="220"/>
      <c r="W295" s="212"/>
      <c r="X295" s="196"/>
      <c r="Y295" s="196"/>
      <c r="Z295" s="196"/>
      <c r="AA295" s="196"/>
      <c r="AB295" s="196"/>
      <c r="AC295" s="196"/>
      <c r="AD295" s="196"/>
      <c r="AE295" s="196"/>
      <c r="AF295" s="212"/>
      <c r="AG295" s="212"/>
      <c r="AH295" s="212"/>
      <c r="AI295" s="212"/>
      <c r="AJ295" s="212"/>
      <c r="AK295" s="212"/>
      <c r="AL295" s="212"/>
      <c r="AM295" s="212"/>
      <c r="AN295" s="212"/>
      <c r="AO295" s="212"/>
      <c r="AP295" s="212"/>
      <c r="AQ295" s="212"/>
      <c r="AR295" s="212"/>
      <c r="AS295" s="212"/>
      <c r="AT295" s="212"/>
      <c r="AU295" s="212"/>
      <c r="AV295" s="212"/>
      <c r="AW295" s="212"/>
      <c r="AX295" s="212"/>
      <c r="AY295" s="212"/>
      <c r="AZ295" s="212"/>
      <c r="BA295" s="212"/>
      <c r="BB295" s="212"/>
      <c r="BC295" s="212"/>
      <c r="BD295" s="212"/>
      <c r="BE295" s="212"/>
      <c r="BF295" s="212"/>
      <c r="BG295" s="212"/>
      <c r="BH295" s="212"/>
      <c r="BI295" s="212"/>
      <c r="BJ295" s="212"/>
      <c r="BK295" s="212"/>
      <c r="BL295" s="212"/>
      <c r="BM295" s="212"/>
      <c r="BN295" s="212"/>
    </row>
    <row r="296" spans="11:66" s="199" customFormat="1" x14ac:dyDescent="0.25">
      <c r="K296" s="198"/>
      <c r="L296" s="195"/>
      <c r="M296" s="196"/>
      <c r="N296" s="196"/>
      <c r="O296" s="196"/>
      <c r="P296" s="196"/>
      <c r="Q296" s="196"/>
      <c r="R296" s="196"/>
      <c r="S296" s="196"/>
      <c r="T296" s="196"/>
      <c r="V296" s="220"/>
      <c r="W296" s="212"/>
      <c r="X296" s="196"/>
      <c r="Y296" s="196"/>
      <c r="Z296" s="196"/>
      <c r="AA296" s="196"/>
      <c r="AB296" s="196"/>
      <c r="AC296" s="196"/>
      <c r="AD296" s="196"/>
      <c r="AE296" s="196"/>
      <c r="AF296" s="212"/>
      <c r="AG296" s="212"/>
      <c r="AH296" s="212"/>
      <c r="AI296" s="212"/>
      <c r="AJ296" s="212"/>
      <c r="AK296" s="212"/>
      <c r="AL296" s="212"/>
      <c r="AM296" s="212"/>
      <c r="AN296" s="212"/>
      <c r="AO296" s="212"/>
      <c r="AP296" s="212"/>
      <c r="AQ296" s="212"/>
      <c r="AR296" s="212"/>
      <c r="AS296" s="212"/>
      <c r="AT296" s="212"/>
      <c r="AU296" s="212"/>
      <c r="AV296" s="212"/>
      <c r="AW296" s="212"/>
      <c r="AX296" s="212"/>
      <c r="AY296" s="212"/>
      <c r="AZ296" s="212"/>
      <c r="BA296" s="212"/>
      <c r="BB296" s="212"/>
      <c r="BC296" s="212"/>
      <c r="BD296" s="212"/>
      <c r="BE296" s="212"/>
      <c r="BF296" s="212"/>
      <c r="BG296" s="212"/>
      <c r="BH296" s="212"/>
      <c r="BI296" s="212"/>
      <c r="BJ296" s="212"/>
      <c r="BK296" s="212"/>
      <c r="BL296" s="212"/>
      <c r="BM296" s="212"/>
      <c r="BN296" s="212"/>
    </row>
    <row r="297" spans="11:66" s="199" customFormat="1" x14ac:dyDescent="0.25">
      <c r="K297" s="198"/>
      <c r="L297" s="195"/>
      <c r="M297" s="196"/>
      <c r="N297" s="196"/>
      <c r="O297" s="196"/>
      <c r="P297" s="196"/>
      <c r="Q297" s="196"/>
      <c r="R297" s="196"/>
      <c r="S297" s="196"/>
      <c r="T297" s="196"/>
      <c r="V297" s="220"/>
      <c r="W297" s="212"/>
      <c r="X297" s="196"/>
      <c r="Y297" s="196"/>
      <c r="Z297" s="196"/>
      <c r="AA297" s="196"/>
      <c r="AB297" s="196"/>
      <c r="AC297" s="196"/>
      <c r="AD297" s="196"/>
      <c r="AE297" s="196"/>
      <c r="AF297" s="212"/>
      <c r="AG297" s="212"/>
      <c r="AH297" s="212"/>
      <c r="AI297" s="212"/>
      <c r="AJ297" s="212"/>
      <c r="AK297" s="212"/>
      <c r="AL297" s="212"/>
      <c r="AM297" s="212"/>
      <c r="AN297" s="212"/>
      <c r="AO297" s="212"/>
      <c r="AP297" s="212"/>
      <c r="AQ297" s="212"/>
      <c r="AR297" s="212"/>
      <c r="AS297" s="212"/>
      <c r="AT297" s="212"/>
      <c r="AU297" s="212"/>
      <c r="AV297" s="212"/>
      <c r="AW297" s="212"/>
      <c r="AX297" s="212"/>
      <c r="AY297" s="212"/>
      <c r="AZ297" s="212"/>
      <c r="BA297" s="212"/>
      <c r="BB297" s="212"/>
      <c r="BC297" s="212"/>
      <c r="BD297" s="212"/>
      <c r="BE297" s="212"/>
      <c r="BF297" s="212"/>
      <c r="BG297" s="212"/>
      <c r="BH297" s="212"/>
      <c r="BI297" s="212"/>
      <c r="BJ297" s="212"/>
      <c r="BK297" s="212"/>
      <c r="BL297" s="212"/>
      <c r="BM297" s="212"/>
      <c r="BN297" s="212"/>
    </row>
    <row r="298" spans="11:66" s="199" customFormat="1" x14ac:dyDescent="0.25">
      <c r="K298" s="198"/>
      <c r="L298" s="195"/>
      <c r="M298" s="196"/>
      <c r="N298" s="196"/>
      <c r="O298" s="196"/>
      <c r="P298" s="196"/>
      <c r="Q298" s="196"/>
      <c r="R298" s="196"/>
      <c r="S298" s="196"/>
      <c r="T298" s="196"/>
      <c r="V298" s="220"/>
      <c r="W298" s="212"/>
      <c r="X298" s="196"/>
      <c r="Y298" s="196"/>
      <c r="Z298" s="196"/>
      <c r="AA298" s="196"/>
      <c r="AB298" s="196"/>
      <c r="AC298" s="196"/>
      <c r="AD298" s="196"/>
      <c r="AE298" s="196"/>
      <c r="AF298" s="212"/>
      <c r="AG298" s="212"/>
      <c r="AH298" s="212"/>
      <c r="AI298" s="212"/>
      <c r="AJ298" s="212"/>
      <c r="AK298" s="212"/>
      <c r="AL298" s="212"/>
      <c r="AM298" s="212"/>
      <c r="AN298" s="212"/>
      <c r="AO298" s="212"/>
      <c r="AP298" s="212"/>
      <c r="AQ298" s="212"/>
      <c r="AR298" s="212"/>
      <c r="AS298" s="212"/>
      <c r="AT298" s="212"/>
      <c r="AU298" s="212"/>
      <c r="AV298" s="212"/>
      <c r="AW298" s="212"/>
      <c r="AX298" s="212"/>
      <c r="AY298" s="212"/>
      <c r="AZ298" s="212"/>
      <c r="BA298" s="212"/>
      <c r="BB298" s="212"/>
      <c r="BC298" s="212"/>
      <c r="BD298" s="212"/>
      <c r="BE298" s="212"/>
      <c r="BF298" s="212"/>
      <c r="BG298" s="212"/>
      <c r="BH298" s="212"/>
      <c r="BI298" s="212"/>
      <c r="BJ298" s="212"/>
      <c r="BK298" s="212"/>
      <c r="BL298" s="212"/>
      <c r="BM298" s="212"/>
      <c r="BN298" s="212"/>
    </row>
    <row r="299" spans="11:66" s="199" customFormat="1" x14ac:dyDescent="0.25">
      <c r="K299" s="198"/>
      <c r="L299" s="195"/>
      <c r="M299" s="196"/>
      <c r="N299" s="196"/>
      <c r="O299" s="196"/>
      <c r="P299" s="196"/>
      <c r="Q299" s="196"/>
      <c r="R299" s="196"/>
      <c r="S299" s="196"/>
      <c r="T299" s="196"/>
      <c r="V299" s="220"/>
      <c r="W299" s="212"/>
      <c r="X299" s="196"/>
      <c r="Y299" s="196"/>
      <c r="Z299" s="196"/>
      <c r="AA299" s="196"/>
      <c r="AB299" s="196"/>
      <c r="AC299" s="196"/>
      <c r="AD299" s="196"/>
      <c r="AE299" s="196"/>
      <c r="AF299" s="212"/>
      <c r="AG299" s="212"/>
      <c r="AH299" s="212"/>
      <c r="AI299" s="212"/>
      <c r="AJ299" s="212"/>
      <c r="AK299" s="212"/>
      <c r="AL299" s="212"/>
      <c r="AM299" s="212"/>
      <c r="AN299" s="212"/>
      <c r="AO299" s="212"/>
      <c r="AP299" s="212"/>
      <c r="AQ299" s="212"/>
      <c r="AR299" s="212"/>
      <c r="AS299" s="212"/>
      <c r="AT299" s="212"/>
      <c r="AU299" s="212"/>
      <c r="AV299" s="212"/>
      <c r="AW299" s="212"/>
      <c r="AX299" s="212"/>
      <c r="AY299" s="212"/>
      <c r="AZ299" s="212"/>
      <c r="BA299" s="212"/>
      <c r="BB299" s="212"/>
      <c r="BC299" s="212"/>
      <c r="BD299" s="212"/>
      <c r="BE299" s="212"/>
      <c r="BF299" s="212"/>
      <c r="BG299" s="212"/>
      <c r="BH299" s="212"/>
      <c r="BI299" s="212"/>
      <c r="BJ299" s="212"/>
      <c r="BK299" s="212"/>
      <c r="BL299" s="212"/>
      <c r="BM299" s="212"/>
      <c r="BN299" s="212"/>
    </row>
    <row r="300" spans="11:66" s="199" customFormat="1" x14ac:dyDescent="0.25">
      <c r="K300" s="198"/>
      <c r="L300" s="195"/>
      <c r="M300" s="196"/>
      <c r="N300" s="196"/>
      <c r="O300" s="196"/>
      <c r="P300" s="196"/>
      <c r="Q300" s="196"/>
      <c r="R300" s="196"/>
      <c r="S300" s="196"/>
      <c r="T300" s="196"/>
      <c r="V300" s="220"/>
      <c r="W300" s="212"/>
      <c r="X300" s="196"/>
      <c r="Y300" s="196"/>
      <c r="Z300" s="196"/>
      <c r="AA300" s="196"/>
      <c r="AB300" s="196"/>
      <c r="AC300" s="196"/>
      <c r="AD300" s="196"/>
      <c r="AE300" s="196"/>
      <c r="AF300" s="212"/>
      <c r="AG300" s="212"/>
      <c r="AH300" s="212"/>
      <c r="AI300" s="212"/>
      <c r="AJ300" s="212"/>
      <c r="AK300" s="212"/>
      <c r="AL300" s="212"/>
      <c r="AM300" s="212"/>
      <c r="AN300" s="212"/>
      <c r="AO300" s="212"/>
      <c r="AP300" s="212"/>
      <c r="AQ300" s="212"/>
      <c r="AR300" s="212"/>
      <c r="AS300" s="212"/>
      <c r="AT300" s="212"/>
      <c r="AU300" s="212"/>
      <c r="AV300" s="212"/>
      <c r="AW300" s="212"/>
      <c r="AX300" s="212"/>
      <c r="AY300" s="212"/>
      <c r="AZ300" s="212"/>
      <c r="BA300" s="212"/>
      <c r="BB300" s="212"/>
      <c r="BC300" s="212"/>
      <c r="BD300" s="212"/>
      <c r="BE300" s="212"/>
      <c r="BF300" s="212"/>
      <c r="BG300" s="212"/>
      <c r="BH300" s="212"/>
      <c r="BI300" s="212"/>
      <c r="BJ300" s="212"/>
      <c r="BK300" s="212"/>
      <c r="BL300" s="212"/>
      <c r="BM300" s="212"/>
      <c r="BN300" s="212"/>
    </row>
    <row r="301" spans="11:66" s="199" customFormat="1" x14ac:dyDescent="0.25">
      <c r="K301" s="198"/>
      <c r="L301" s="195"/>
      <c r="M301" s="196"/>
      <c r="N301" s="196"/>
      <c r="O301" s="196"/>
      <c r="P301" s="196"/>
      <c r="Q301" s="196"/>
      <c r="R301" s="196"/>
      <c r="S301" s="196"/>
      <c r="T301" s="196"/>
      <c r="V301" s="220"/>
      <c r="W301" s="212"/>
      <c r="X301" s="196"/>
      <c r="Y301" s="196"/>
      <c r="Z301" s="196"/>
      <c r="AA301" s="196"/>
      <c r="AB301" s="196"/>
      <c r="AC301" s="196"/>
      <c r="AD301" s="196"/>
      <c r="AE301" s="196"/>
      <c r="AF301" s="212"/>
      <c r="AG301" s="212"/>
      <c r="AH301" s="212"/>
      <c r="AI301" s="212"/>
      <c r="AJ301" s="212"/>
      <c r="AK301" s="212"/>
      <c r="AL301" s="212"/>
      <c r="AM301" s="212"/>
      <c r="AN301" s="212"/>
      <c r="AO301" s="212"/>
      <c r="AP301" s="212"/>
      <c r="AQ301" s="212"/>
      <c r="AR301" s="212"/>
      <c r="AS301" s="212"/>
      <c r="AT301" s="212"/>
      <c r="AU301" s="212"/>
      <c r="AV301" s="212"/>
      <c r="AW301" s="212"/>
      <c r="AX301" s="212"/>
      <c r="AY301" s="212"/>
      <c r="AZ301" s="212"/>
      <c r="BA301" s="212"/>
      <c r="BB301" s="212"/>
      <c r="BC301" s="212"/>
      <c r="BD301" s="212"/>
      <c r="BE301" s="212"/>
      <c r="BF301" s="212"/>
      <c r="BG301" s="212"/>
      <c r="BH301" s="212"/>
      <c r="BI301" s="212"/>
      <c r="BJ301" s="212"/>
      <c r="BK301" s="212"/>
      <c r="BL301" s="212"/>
      <c r="BM301" s="212"/>
      <c r="BN301" s="212"/>
    </row>
    <row r="302" spans="11:66" s="199" customFormat="1" x14ac:dyDescent="0.25">
      <c r="K302" s="198"/>
      <c r="L302" s="195"/>
      <c r="M302" s="196"/>
      <c r="N302" s="196"/>
      <c r="O302" s="196"/>
      <c r="P302" s="196"/>
      <c r="Q302" s="196"/>
      <c r="R302" s="196"/>
      <c r="S302" s="196"/>
      <c r="T302" s="196"/>
      <c r="V302" s="220"/>
      <c r="W302" s="212"/>
      <c r="X302" s="196"/>
      <c r="Y302" s="196"/>
      <c r="Z302" s="196"/>
      <c r="AA302" s="196"/>
      <c r="AB302" s="196"/>
      <c r="AC302" s="196"/>
      <c r="AD302" s="196"/>
      <c r="AE302" s="196"/>
      <c r="AF302" s="212"/>
      <c r="AG302" s="212"/>
      <c r="AH302" s="212"/>
      <c r="AI302" s="212"/>
      <c r="AJ302" s="212"/>
      <c r="AK302" s="212"/>
      <c r="AL302" s="212"/>
      <c r="AM302" s="212"/>
      <c r="AN302" s="212"/>
      <c r="AO302" s="212"/>
      <c r="AP302" s="212"/>
      <c r="AQ302" s="212"/>
      <c r="AR302" s="212"/>
      <c r="AS302" s="212"/>
      <c r="AT302" s="212"/>
      <c r="AU302" s="212"/>
      <c r="AV302" s="212"/>
      <c r="AW302" s="212"/>
      <c r="AX302" s="212"/>
      <c r="AY302" s="212"/>
      <c r="AZ302" s="212"/>
      <c r="BA302" s="212"/>
      <c r="BB302" s="212"/>
      <c r="BC302" s="212"/>
      <c r="BD302" s="212"/>
      <c r="BE302" s="212"/>
      <c r="BF302" s="212"/>
      <c r="BG302" s="212"/>
      <c r="BH302" s="212"/>
      <c r="BI302" s="212"/>
      <c r="BJ302" s="212"/>
      <c r="BK302" s="212"/>
      <c r="BL302" s="212"/>
      <c r="BM302" s="212"/>
      <c r="BN302" s="212"/>
    </row>
    <row r="303" spans="11:66" s="199" customFormat="1" x14ac:dyDescent="0.25">
      <c r="K303" s="198"/>
      <c r="L303" s="195"/>
      <c r="M303" s="196"/>
      <c r="N303" s="196"/>
      <c r="O303" s="196"/>
      <c r="P303" s="196"/>
      <c r="Q303" s="196"/>
      <c r="R303" s="196"/>
      <c r="S303" s="196"/>
      <c r="T303" s="196"/>
      <c r="V303" s="220"/>
      <c r="W303" s="212"/>
      <c r="X303" s="196"/>
      <c r="Y303" s="196"/>
      <c r="Z303" s="196"/>
      <c r="AA303" s="196"/>
      <c r="AB303" s="196"/>
      <c r="AC303" s="196"/>
      <c r="AD303" s="196"/>
      <c r="AE303" s="196"/>
      <c r="AF303" s="212"/>
      <c r="AG303" s="212"/>
      <c r="AH303" s="212"/>
      <c r="AI303" s="212"/>
      <c r="AJ303" s="212"/>
      <c r="AK303" s="212"/>
      <c r="AL303" s="212"/>
      <c r="AM303" s="212"/>
      <c r="AN303" s="212"/>
      <c r="AO303" s="212"/>
      <c r="AP303" s="212"/>
      <c r="AQ303" s="212"/>
      <c r="AR303" s="212"/>
      <c r="AS303" s="212"/>
      <c r="AT303" s="212"/>
      <c r="AU303" s="212"/>
      <c r="AV303" s="212"/>
      <c r="AW303" s="212"/>
      <c r="AX303" s="212"/>
      <c r="AY303" s="212"/>
      <c r="AZ303" s="212"/>
      <c r="BA303" s="212"/>
      <c r="BB303" s="212"/>
      <c r="BC303" s="212"/>
      <c r="BD303" s="212"/>
      <c r="BE303" s="212"/>
      <c r="BF303" s="212"/>
      <c r="BG303" s="212"/>
      <c r="BH303" s="212"/>
      <c r="BI303" s="212"/>
      <c r="BJ303" s="212"/>
      <c r="BK303" s="212"/>
      <c r="BL303" s="212"/>
      <c r="BM303" s="212"/>
      <c r="BN303" s="212"/>
    </row>
    <row r="304" spans="11:66" s="199" customFormat="1" x14ac:dyDescent="0.25">
      <c r="K304" s="198"/>
      <c r="L304" s="195"/>
      <c r="M304" s="196"/>
      <c r="N304" s="196"/>
      <c r="O304" s="196"/>
      <c r="P304" s="196"/>
      <c r="Q304" s="196"/>
      <c r="R304" s="196"/>
      <c r="S304" s="196"/>
      <c r="T304" s="196"/>
      <c r="V304" s="220"/>
      <c r="W304" s="212"/>
      <c r="X304" s="196"/>
      <c r="Y304" s="196"/>
      <c r="Z304" s="196"/>
      <c r="AA304" s="196"/>
      <c r="AB304" s="196"/>
      <c r="AC304" s="196"/>
      <c r="AD304" s="196"/>
      <c r="AE304" s="196"/>
      <c r="AF304" s="212"/>
      <c r="AG304" s="212"/>
      <c r="AH304" s="212"/>
      <c r="AI304" s="212"/>
      <c r="AJ304" s="212"/>
      <c r="AK304" s="212"/>
      <c r="AL304" s="212"/>
      <c r="AM304" s="212"/>
      <c r="AN304" s="212"/>
      <c r="AO304" s="212"/>
      <c r="AP304" s="212"/>
      <c r="AQ304" s="212"/>
      <c r="AR304" s="212"/>
      <c r="AS304" s="212"/>
      <c r="AT304" s="212"/>
      <c r="AU304" s="212"/>
      <c r="AV304" s="212"/>
      <c r="AW304" s="212"/>
      <c r="AX304" s="212"/>
      <c r="AY304" s="212"/>
      <c r="AZ304" s="212"/>
      <c r="BA304" s="212"/>
      <c r="BB304" s="212"/>
      <c r="BC304" s="212"/>
      <c r="BD304" s="212"/>
      <c r="BE304" s="212"/>
      <c r="BF304" s="212"/>
      <c r="BG304" s="212"/>
      <c r="BH304" s="212"/>
      <c r="BI304" s="212"/>
      <c r="BJ304" s="212"/>
      <c r="BK304" s="212"/>
      <c r="BL304" s="212"/>
      <c r="BM304" s="212"/>
      <c r="BN304" s="212"/>
    </row>
    <row r="305" spans="11:66" s="199" customFormat="1" x14ac:dyDescent="0.25">
      <c r="K305" s="198"/>
      <c r="L305" s="195"/>
      <c r="M305" s="196"/>
      <c r="N305" s="196"/>
      <c r="O305" s="196"/>
      <c r="P305" s="196"/>
      <c r="Q305" s="196"/>
      <c r="R305" s="196"/>
      <c r="S305" s="196"/>
      <c r="T305" s="196"/>
      <c r="V305" s="220"/>
      <c r="W305" s="212"/>
      <c r="X305" s="196"/>
      <c r="Y305" s="196"/>
      <c r="Z305" s="196"/>
      <c r="AA305" s="196"/>
      <c r="AB305" s="196"/>
      <c r="AC305" s="196"/>
      <c r="AD305" s="196"/>
      <c r="AE305" s="196"/>
      <c r="AF305" s="212"/>
      <c r="AG305" s="212"/>
      <c r="AH305" s="212"/>
      <c r="AI305" s="212"/>
      <c r="AJ305" s="212"/>
      <c r="AK305" s="212"/>
      <c r="AL305" s="212"/>
      <c r="AM305" s="212"/>
      <c r="AN305" s="212"/>
      <c r="AO305" s="212"/>
      <c r="AP305" s="212"/>
      <c r="AQ305" s="212"/>
      <c r="AR305" s="212"/>
      <c r="AS305" s="212"/>
      <c r="AT305" s="212"/>
      <c r="AU305" s="212"/>
      <c r="AV305" s="212"/>
      <c r="AW305" s="212"/>
      <c r="AX305" s="212"/>
      <c r="AY305" s="212"/>
      <c r="AZ305" s="212"/>
      <c r="BA305" s="212"/>
      <c r="BB305" s="212"/>
      <c r="BC305" s="212"/>
      <c r="BD305" s="212"/>
      <c r="BE305" s="212"/>
      <c r="BF305" s="212"/>
      <c r="BG305" s="212"/>
      <c r="BH305" s="212"/>
      <c r="BI305" s="212"/>
      <c r="BJ305" s="212"/>
      <c r="BK305" s="212"/>
      <c r="BL305" s="212"/>
      <c r="BM305" s="212"/>
      <c r="BN305" s="212"/>
    </row>
    <row r="306" spans="11:66" s="199" customFormat="1" x14ac:dyDescent="0.25">
      <c r="K306" s="198"/>
      <c r="L306" s="195"/>
      <c r="M306" s="196"/>
      <c r="N306" s="196"/>
      <c r="O306" s="196"/>
      <c r="P306" s="196"/>
      <c r="Q306" s="196"/>
      <c r="R306" s="196"/>
      <c r="S306" s="196"/>
      <c r="T306" s="196"/>
      <c r="V306" s="220"/>
      <c r="W306" s="212"/>
      <c r="X306" s="196"/>
      <c r="Y306" s="196"/>
      <c r="Z306" s="196"/>
      <c r="AA306" s="196"/>
      <c r="AB306" s="196"/>
      <c r="AC306" s="196"/>
      <c r="AD306" s="196"/>
      <c r="AE306" s="196"/>
      <c r="AF306" s="212"/>
      <c r="AG306" s="212"/>
      <c r="AH306" s="212"/>
      <c r="AI306" s="212"/>
      <c r="AJ306" s="212"/>
      <c r="AK306" s="212"/>
      <c r="AL306" s="212"/>
      <c r="AM306" s="212"/>
      <c r="AN306" s="212"/>
      <c r="AO306" s="212"/>
      <c r="AP306" s="212"/>
      <c r="AQ306" s="212"/>
      <c r="AR306" s="212"/>
      <c r="AS306" s="212"/>
      <c r="AT306" s="212"/>
      <c r="AU306" s="212"/>
      <c r="AV306" s="212"/>
      <c r="AW306" s="212"/>
      <c r="AX306" s="212"/>
      <c r="AY306" s="212"/>
      <c r="AZ306" s="212"/>
      <c r="BA306" s="212"/>
      <c r="BB306" s="212"/>
      <c r="BC306" s="212"/>
      <c r="BD306" s="212"/>
      <c r="BE306" s="212"/>
      <c r="BF306" s="212"/>
      <c r="BG306" s="212"/>
      <c r="BH306" s="212"/>
      <c r="BI306" s="212"/>
      <c r="BJ306" s="212"/>
      <c r="BK306" s="212"/>
      <c r="BL306" s="212"/>
      <c r="BM306" s="212"/>
      <c r="BN306" s="212"/>
    </row>
    <row r="307" spans="11:66" s="199" customFormat="1" x14ac:dyDescent="0.25">
      <c r="K307" s="198"/>
      <c r="L307" s="195"/>
      <c r="M307" s="196"/>
      <c r="N307" s="196"/>
      <c r="O307" s="196"/>
      <c r="P307" s="196"/>
      <c r="Q307" s="196"/>
      <c r="R307" s="196"/>
      <c r="S307" s="196"/>
      <c r="T307" s="196"/>
      <c r="V307" s="220"/>
      <c r="W307" s="212"/>
      <c r="X307" s="196"/>
      <c r="Y307" s="196"/>
      <c r="Z307" s="196"/>
      <c r="AA307" s="196"/>
      <c r="AB307" s="196"/>
      <c r="AC307" s="196"/>
      <c r="AD307" s="196"/>
      <c r="AE307" s="196"/>
      <c r="AF307" s="212"/>
      <c r="AG307" s="212"/>
      <c r="AH307" s="212"/>
      <c r="AI307" s="212"/>
      <c r="AJ307" s="212"/>
      <c r="AK307" s="212"/>
      <c r="AL307" s="212"/>
      <c r="AM307" s="212"/>
      <c r="AN307" s="212"/>
      <c r="AO307" s="212"/>
      <c r="AP307" s="212"/>
      <c r="AQ307" s="212"/>
      <c r="AR307" s="212"/>
      <c r="AS307" s="212"/>
      <c r="AT307" s="212"/>
      <c r="AU307" s="212"/>
      <c r="AV307" s="212"/>
      <c r="AW307" s="212"/>
      <c r="AX307" s="212"/>
      <c r="AY307" s="212"/>
      <c r="AZ307" s="212"/>
      <c r="BA307" s="212"/>
      <c r="BB307" s="212"/>
      <c r="BC307" s="212"/>
      <c r="BD307" s="212"/>
      <c r="BE307" s="212"/>
      <c r="BF307" s="212"/>
      <c r="BG307" s="212"/>
      <c r="BH307" s="212"/>
      <c r="BI307" s="212"/>
      <c r="BJ307" s="212"/>
      <c r="BK307" s="212"/>
      <c r="BL307" s="212"/>
      <c r="BM307" s="212"/>
      <c r="BN307" s="212"/>
    </row>
    <row r="308" spans="11:66" s="199" customFormat="1" x14ac:dyDescent="0.25">
      <c r="K308" s="198"/>
      <c r="L308" s="195"/>
      <c r="M308" s="196"/>
      <c r="N308" s="196"/>
      <c r="O308" s="196"/>
      <c r="P308" s="196"/>
      <c r="Q308" s="196"/>
      <c r="R308" s="196"/>
      <c r="S308" s="196"/>
      <c r="T308" s="196"/>
      <c r="V308" s="220"/>
      <c r="W308" s="212"/>
      <c r="X308" s="196"/>
      <c r="Y308" s="196"/>
      <c r="Z308" s="196"/>
      <c r="AA308" s="196"/>
      <c r="AB308" s="196"/>
      <c r="AC308" s="196"/>
      <c r="AD308" s="196"/>
      <c r="AE308" s="196"/>
      <c r="AF308" s="212"/>
      <c r="AG308" s="212"/>
      <c r="AH308" s="212"/>
      <c r="AI308" s="212"/>
      <c r="AJ308" s="212"/>
      <c r="AK308" s="212"/>
      <c r="AL308" s="212"/>
      <c r="AM308" s="212"/>
      <c r="AN308" s="212"/>
      <c r="AO308" s="212"/>
      <c r="AP308" s="212"/>
      <c r="AQ308" s="212"/>
      <c r="AR308" s="212"/>
      <c r="AS308" s="212"/>
      <c r="AT308" s="212"/>
      <c r="AU308" s="212"/>
      <c r="AV308" s="212"/>
      <c r="AW308" s="212"/>
      <c r="AX308" s="212"/>
      <c r="AY308" s="212"/>
      <c r="AZ308" s="212"/>
      <c r="BA308" s="212"/>
      <c r="BB308" s="212"/>
      <c r="BC308" s="212"/>
      <c r="BD308" s="212"/>
      <c r="BE308" s="212"/>
      <c r="BF308" s="212"/>
      <c r="BG308" s="212"/>
      <c r="BH308" s="212"/>
      <c r="BI308" s="212"/>
      <c r="BJ308" s="212"/>
      <c r="BK308" s="212"/>
      <c r="BL308" s="212"/>
      <c r="BM308" s="212"/>
      <c r="BN308" s="212"/>
    </row>
    <row r="309" spans="11:66" s="199" customFormat="1" x14ac:dyDescent="0.25">
      <c r="K309" s="198"/>
      <c r="L309" s="195"/>
      <c r="M309" s="196"/>
      <c r="N309" s="196"/>
      <c r="O309" s="196"/>
      <c r="P309" s="196"/>
      <c r="Q309" s="196"/>
      <c r="R309" s="196"/>
      <c r="S309" s="196"/>
      <c r="T309" s="196"/>
      <c r="V309" s="220"/>
      <c r="W309" s="212"/>
      <c r="X309" s="196"/>
      <c r="Y309" s="196"/>
      <c r="Z309" s="196"/>
      <c r="AA309" s="196"/>
      <c r="AB309" s="196"/>
      <c r="AC309" s="196"/>
      <c r="AD309" s="196"/>
      <c r="AE309" s="196"/>
      <c r="AF309" s="212"/>
      <c r="AG309" s="212"/>
      <c r="AH309" s="212"/>
      <c r="AI309" s="212"/>
      <c r="AJ309" s="212"/>
      <c r="AK309" s="212"/>
      <c r="AL309" s="212"/>
      <c r="AM309" s="212"/>
      <c r="AN309" s="212"/>
      <c r="AO309" s="212"/>
      <c r="AP309" s="212"/>
      <c r="AQ309" s="212"/>
      <c r="AR309" s="212"/>
      <c r="AS309" s="212"/>
      <c r="AT309" s="212"/>
      <c r="AU309" s="212"/>
      <c r="AV309" s="212"/>
      <c r="AW309" s="212"/>
      <c r="AX309" s="212"/>
      <c r="AY309" s="212"/>
      <c r="AZ309" s="212"/>
      <c r="BA309" s="212"/>
      <c r="BB309" s="212"/>
      <c r="BC309" s="212"/>
      <c r="BD309" s="212"/>
      <c r="BE309" s="212"/>
      <c r="BF309" s="212"/>
      <c r="BG309" s="212"/>
      <c r="BH309" s="212"/>
      <c r="BI309" s="212"/>
      <c r="BJ309" s="212"/>
      <c r="BK309" s="212"/>
      <c r="BL309" s="212"/>
      <c r="BM309" s="212"/>
      <c r="BN309" s="212"/>
    </row>
    <row r="310" spans="11:66" s="199" customFormat="1" x14ac:dyDescent="0.25">
      <c r="K310" s="198"/>
      <c r="L310" s="195"/>
      <c r="M310" s="196"/>
      <c r="N310" s="196"/>
      <c r="O310" s="196"/>
      <c r="P310" s="196"/>
      <c r="Q310" s="196"/>
      <c r="R310" s="196"/>
      <c r="S310" s="196"/>
      <c r="T310" s="196"/>
      <c r="V310" s="220"/>
      <c r="W310" s="212"/>
      <c r="X310" s="196"/>
      <c r="Y310" s="196"/>
      <c r="Z310" s="196"/>
      <c r="AA310" s="196"/>
      <c r="AB310" s="196"/>
      <c r="AC310" s="196"/>
      <c r="AD310" s="196"/>
      <c r="AE310" s="196"/>
      <c r="AF310" s="212"/>
      <c r="AG310" s="212"/>
      <c r="AH310" s="212"/>
      <c r="AI310" s="212"/>
      <c r="AJ310" s="212"/>
      <c r="AK310" s="212"/>
      <c r="AL310" s="212"/>
      <c r="AM310" s="212"/>
      <c r="AN310" s="212"/>
      <c r="AO310" s="212"/>
      <c r="AP310" s="212"/>
      <c r="AQ310" s="212"/>
      <c r="AR310" s="212"/>
      <c r="AS310" s="212"/>
      <c r="AT310" s="212"/>
      <c r="AU310" s="212"/>
      <c r="AV310" s="212"/>
      <c r="AW310" s="212"/>
      <c r="AX310" s="212"/>
      <c r="AY310" s="212"/>
      <c r="AZ310" s="212"/>
      <c r="BA310" s="212"/>
      <c r="BB310" s="212"/>
      <c r="BC310" s="212"/>
      <c r="BD310" s="212"/>
      <c r="BE310" s="212"/>
      <c r="BF310" s="212"/>
      <c r="BG310" s="212"/>
      <c r="BH310" s="212"/>
      <c r="BI310" s="212"/>
      <c r="BJ310" s="212"/>
      <c r="BK310" s="212"/>
      <c r="BL310" s="212"/>
      <c r="BM310" s="212"/>
      <c r="BN310" s="212"/>
    </row>
    <row r="311" spans="11:66" s="199" customFormat="1" x14ac:dyDescent="0.25">
      <c r="K311" s="198"/>
      <c r="L311" s="195"/>
      <c r="M311" s="196"/>
      <c r="N311" s="196"/>
      <c r="O311" s="196"/>
      <c r="P311" s="196"/>
      <c r="Q311" s="196"/>
      <c r="R311" s="196"/>
      <c r="S311" s="196"/>
      <c r="T311" s="196"/>
      <c r="V311" s="220"/>
      <c r="W311" s="212"/>
      <c r="X311" s="196"/>
      <c r="Y311" s="196"/>
      <c r="Z311" s="196"/>
      <c r="AA311" s="196"/>
      <c r="AB311" s="196"/>
      <c r="AC311" s="196"/>
      <c r="AD311" s="196"/>
      <c r="AE311" s="196"/>
      <c r="AF311" s="212"/>
      <c r="AG311" s="212"/>
      <c r="AH311" s="212"/>
      <c r="AI311" s="212"/>
      <c r="AJ311" s="212"/>
      <c r="AK311" s="212"/>
      <c r="AL311" s="212"/>
      <c r="AM311" s="212"/>
      <c r="AN311" s="212"/>
      <c r="AO311" s="212"/>
      <c r="AP311" s="212"/>
      <c r="AQ311" s="212"/>
      <c r="AR311" s="212"/>
      <c r="AS311" s="212"/>
      <c r="AT311" s="212"/>
      <c r="AU311" s="212"/>
      <c r="AV311" s="212"/>
      <c r="AW311" s="212"/>
      <c r="AX311" s="212"/>
      <c r="AY311" s="212"/>
      <c r="AZ311" s="212"/>
      <c r="BA311" s="212"/>
      <c r="BB311" s="212"/>
      <c r="BC311" s="212"/>
      <c r="BD311" s="212"/>
      <c r="BE311" s="212"/>
      <c r="BF311" s="212"/>
      <c r="BG311" s="212"/>
      <c r="BH311" s="212"/>
      <c r="BI311" s="212"/>
      <c r="BJ311" s="212"/>
      <c r="BK311" s="212"/>
      <c r="BL311" s="212"/>
      <c r="BM311" s="212"/>
      <c r="BN311" s="212"/>
    </row>
    <row r="312" spans="11:66" s="199" customFormat="1" x14ac:dyDescent="0.25">
      <c r="K312" s="198"/>
      <c r="L312" s="195"/>
      <c r="M312" s="196"/>
      <c r="N312" s="196"/>
      <c r="O312" s="196"/>
      <c r="P312" s="196"/>
      <c r="Q312" s="196"/>
      <c r="R312" s="196"/>
      <c r="S312" s="196"/>
      <c r="T312" s="196"/>
      <c r="V312" s="220"/>
      <c r="W312" s="212"/>
      <c r="X312" s="196"/>
      <c r="Y312" s="196"/>
      <c r="Z312" s="196"/>
      <c r="AA312" s="196"/>
      <c r="AB312" s="196"/>
      <c r="AC312" s="196"/>
      <c r="AD312" s="196"/>
      <c r="AE312" s="196"/>
      <c r="AF312" s="212"/>
      <c r="AG312" s="212"/>
      <c r="AH312" s="212"/>
      <c r="AI312" s="212"/>
      <c r="AJ312" s="212"/>
      <c r="AK312" s="212"/>
      <c r="AL312" s="212"/>
      <c r="AM312" s="212"/>
      <c r="AN312" s="212"/>
      <c r="AO312" s="212"/>
      <c r="AP312" s="212"/>
      <c r="AQ312" s="212"/>
      <c r="AR312" s="212"/>
      <c r="AS312" s="212"/>
      <c r="AT312" s="212"/>
      <c r="AU312" s="212"/>
      <c r="AV312" s="212"/>
      <c r="AW312" s="212"/>
      <c r="AX312" s="212"/>
      <c r="AY312" s="212"/>
      <c r="AZ312" s="212"/>
      <c r="BA312" s="212"/>
      <c r="BB312" s="212"/>
      <c r="BC312" s="212"/>
      <c r="BD312" s="212"/>
      <c r="BE312" s="212"/>
      <c r="BF312" s="212"/>
      <c r="BG312" s="212"/>
      <c r="BH312" s="212"/>
      <c r="BI312" s="212"/>
      <c r="BJ312" s="212"/>
      <c r="BK312" s="212"/>
      <c r="BL312" s="212"/>
      <c r="BM312" s="212"/>
      <c r="BN312" s="212"/>
    </row>
    <row r="313" spans="11:66" s="199" customFormat="1" x14ac:dyDescent="0.25">
      <c r="K313" s="198"/>
      <c r="L313" s="195"/>
      <c r="M313" s="196"/>
      <c r="N313" s="196"/>
      <c r="O313" s="196"/>
      <c r="P313" s="196"/>
      <c r="Q313" s="196"/>
      <c r="R313" s="196"/>
      <c r="S313" s="196"/>
      <c r="T313" s="196"/>
      <c r="V313" s="220"/>
      <c r="W313" s="212"/>
      <c r="X313" s="196"/>
      <c r="Y313" s="196"/>
      <c r="Z313" s="196"/>
      <c r="AA313" s="196"/>
      <c r="AB313" s="196"/>
      <c r="AC313" s="196"/>
      <c r="AD313" s="196"/>
      <c r="AE313" s="196"/>
      <c r="AF313" s="212"/>
      <c r="AG313" s="212"/>
      <c r="AH313" s="212"/>
      <c r="AI313" s="212"/>
      <c r="AJ313" s="212"/>
      <c r="AK313" s="212"/>
      <c r="AL313" s="212"/>
      <c r="AM313" s="212"/>
      <c r="AN313" s="212"/>
      <c r="AO313" s="212"/>
      <c r="AP313" s="212"/>
      <c r="AQ313" s="212"/>
      <c r="AR313" s="212"/>
      <c r="AS313" s="212"/>
      <c r="AT313" s="212"/>
      <c r="AU313" s="212"/>
      <c r="AV313" s="212"/>
      <c r="AW313" s="212"/>
      <c r="AX313" s="212"/>
      <c r="AY313" s="212"/>
      <c r="AZ313" s="212"/>
      <c r="BA313" s="212"/>
      <c r="BB313" s="212"/>
      <c r="BC313" s="212"/>
      <c r="BD313" s="212"/>
      <c r="BE313" s="212"/>
      <c r="BF313" s="212"/>
      <c r="BG313" s="212"/>
      <c r="BH313" s="212"/>
      <c r="BI313" s="212"/>
      <c r="BJ313" s="212"/>
      <c r="BK313" s="212"/>
      <c r="BL313" s="212"/>
      <c r="BM313" s="212"/>
      <c r="BN313" s="212"/>
    </row>
    <row r="314" spans="11:66" s="199" customFormat="1" x14ac:dyDescent="0.25">
      <c r="K314" s="198"/>
      <c r="L314" s="195"/>
      <c r="M314" s="196"/>
      <c r="N314" s="196"/>
      <c r="O314" s="196"/>
      <c r="P314" s="196"/>
      <c r="Q314" s="196"/>
      <c r="R314" s="196"/>
      <c r="S314" s="196"/>
      <c r="T314" s="196"/>
      <c r="V314" s="220"/>
      <c r="W314" s="212"/>
      <c r="X314" s="196"/>
      <c r="Y314" s="196"/>
      <c r="Z314" s="196"/>
      <c r="AA314" s="196"/>
      <c r="AB314" s="196"/>
      <c r="AC314" s="196"/>
      <c r="AD314" s="196"/>
      <c r="AE314" s="196"/>
      <c r="AF314" s="212"/>
      <c r="AG314" s="212"/>
      <c r="AH314" s="212"/>
      <c r="AI314" s="212"/>
      <c r="AJ314" s="212"/>
      <c r="AK314" s="212"/>
      <c r="AL314" s="212"/>
      <c r="AM314" s="212"/>
      <c r="AN314" s="212"/>
      <c r="AO314" s="212"/>
      <c r="AP314" s="212"/>
      <c r="AQ314" s="212"/>
      <c r="AR314" s="212"/>
      <c r="AS314" s="212"/>
      <c r="AT314" s="212"/>
      <c r="AU314" s="212"/>
      <c r="AV314" s="212"/>
      <c r="AW314" s="212"/>
      <c r="AX314" s="212"/>
      <c r="AY314" s="212"/>
      <c r="AZ314" s="212"/>
      <c r="BA314" s="212"/>
      <c r="BB314" s="212"/>
      <c r="BC314" s="212"/>
      <c r="BD314" s="212"/>
      <c r="BE314" s="212"/>
      <c r="BF314" s="212"/>
      <c r="BG314" s="212"/>
      <c r="BH314" s="212"/>
      <c r="BI314" s="212"/>
      <c r="BJ314" s="212"/>
      <c r="BK314" s="212"/>
      <c r="BL314" s="212"/>
      <c r="BM314" s="212"/>
      <c r="BN314" s="212"/>
    </row>
    <row r="315" spans="11:66" s="199" customFormat="1" x14ac:dyDescent="0.25">
      <c r="K315" s="198"/>
      <c r="L315" s="195"/>
      <c r="M315" s="196"/>
      <c r="N315" s="196"/>
      <c r="O315" s="196"/>
      <c r="P315" s="196"/>
      <c r="Q315" s="196"/>
      <c r="R315" s="196"/>
      <c r="S315" s="196"/>
      <c r="T315" s="196"/>
      <c r="V315" s="220"/>
      <c r="W315" s="212"/>
      <c r="X315" s="196"/>
      <c r="Y315" s="196"/>
      <c r="Z315" s="196"/>
      <c r="AA315" s="196"/>
      <c r="AB315" s="196"/>
      <c r="AC315" s="196"/>
      <c r="AD315" s="196"/>
      <c r="AE315" s="196"/>
      <c r="AF315" s="212"/>
      <c r="AG315" s="212"/>
      <c r="AH315" s="212"/>
      <c r="AI315" s="212"/>
      <c r="AJ315" s="212"/>
      <c r="AK315" s="212"/>
      <c r="AL315" s="212"/>
      <c r="AM315" s="212"/>
      <c r="AN315" s="212"/>
      <c r="AO315" s="212"/>
      <c r="AP315" s="212"/>
      <c r="AQ315" s="212"/>
      <c r="AR315" s="212"/>
      <c r="AS315" s="212"/>
      <c r="AT315" s="212"/>
      <c r="AU315" s="212"/>
      <c r="AV315" s="212"/>
      <c r="AW315" s="212"/>
      <c r="AX315" s="212"/>
      <c r="AY315" s="212"/>
      <c r="AZ315" s="212"/>
      <c r="BA315" s="212"/>
      <c r="BB315" s="212"/>
      <c r="BC315" s="212"/>
      <c r="BD315" s="212"/>
      <c r="BE315" s="212"/>
      <c r="BF315" s="212"/>
      <c r="BG315" s="212"/>
      <c r="BH315" s="212"/>
      <c r="BI315" s="212"/>
      <c r="BJ315" s="212"/>
      <c r="BK315" s="212"/>
      <c r="BL315" s="212"/>
      <c r="BM315" s="212"/>
      <c r="BN315" s="212"/>
    </row>
    <row r="316" spans="11:66" s="199" customFormat="1" x14ac:dyDescent="0.25">
      <c r="K316" s="198"/>
      <c r="L316" s="195"/>
      <c r="M316" s="196"/>
      <c r="N316" s="196"/>
      <c r="O316" s="196"/>
      <c r="P316" s="196"/>
      <c r="Q316" s="196"/>
      <c r="R316" s="196"/>
      <c r="S316" s="196"/>
      <c r="T316" s="196"/>
      <c r="V316" s="220"/>
      <c r="W316" s="212"/>
      <c r="X316" s="196"/>
      <c r="Y316" s="196"/>
      <c r="Z316" s="196"/>
      <c r="AA316" s="196"/>
      <c r="AB316" s="196"/>
      <c r="AC316" s="196"/>
      <c r="AD316" s="196"/>
      <c r="AE316" s="196"/>
      <c r="AF316" s="212"/>
      <c r="AG316" s="212"/>
      <c r="AH316" s="212"/>
      <c r="AI316" s="212"/>
      <c r="AJ316" s="212"/>
      <c r="AK316" s="212"/>
      <c r="AL316" s="212"/>
      <c r="AM316" s="212"/>
      <c r="AN316" s="212"/>
      <c r="AO316" s="212"/>
      <c r="AP316" s="212"/>
      <c r="AQ316" s="212"/>
      <c r="AR316" s="212"/>
      <c r="AS316" s="212"/>
      <c r="AT316" s="212"/>
      <c r="AU316" s="212"/>
      <c r="AV316" s="212"/>
      <c r="AW316" s="212"/>
      <c r="AX316" s="212"/>
      <c r="AY316" s="212"/>
      <c r="AZ316" s="212"/>
      <c r="BA316" s="212"/>
      <c r="BB316" s="212"/>
      <c r="BC316" s="212"/>
      <c r="BD316" s="212"/>
      <c r="BE316" s="212"/>
      <c r="BF316" s="212"/>
      <c r="BG316" s="212"/>
      <c r="BH316" s="212"/>
      <c r="BI316" s="212"/>
      <c r="BJ316" s="212"/>
      <c r="BK316" s="212"/>
      <c r="BL316" s="212"/>
      <c r="BM316" s="212"/>
      <c r="BN316" s="212"/>
    </row>
    <row r="317" spans="11:66" s="199" customFormat="1" x14ac:dyDescent="0.25">
      <c r="K317" s="198"/>
      <c r="L317" s="195"/>
      <c r="M317" s="196"/>
      <c r="N317" s="196"/>
      <c r="O317" s="196"/>
      <c r="P317" s="196"/>
      <c r="Q317" s="196"/>
      <c r="R317" s="196"/>
      <c r="S317" s="196"/>
      <c r="T317" s="196"/>
      <c r="V317" s="220"/>
      <c r="W317" s="212"/>
      <c r="X317" s="196"/>
      <c r="Y317" s="196"/>
      <c r="Z317" s="196"/>
      <c r="AA317" s="196"/>
      <c r="AB317" s="196"/>
      <c r="AC317" s="196"/>
      <c r="AD317" s="196"/>
      <c r="AE317" s="196"/>
      <c r="AF317" s="212"/>
      <c r="AG317" s="212"/>
      <c r="AH317" s="212"/>
      <c r="AI317" s="212"/>
      <c r="AJ317" s="212"/>
      <c r="AK317" s="212"/>
      <c r="AL317" s="212"/>
      <c r="AM317" s="212"/>
      <c r="AN317" s="212"/>
      <c r="AO317" s="212"/>
      <c r="AP317" s="212"/>
      <c r="AQ317" s="212"/>
      <c r="AR317" s="212"/>
      <c r="AS317" s="212"/>
      <c r="AT317" s="212"/>
      <c r="AU317" s="212"/>
      <c r="AV317" s="212"/>
      <c r="AW317" s="212"/>
      <c r="AX317" s="212"/>
      <c r="AY317" s="212"/>
      <c r="AZ317" s="212"/>
      <c r="BA317" s="212"/>
      <c r="BB317" s="212"/>
      <c r="BC317" s="212"/>
      <c r="BD317" s="212"/>
      <c r="BE317" s="212"/>
      <c r="BF317" s="212"/>
      <c r="BG317" s="212"/>
      <c r="BH317" s="212"/>
      <c r="BI317" s="212"/>
      <c r="BJ317" s="212"/>
      <c r="BK317" s="212"/>
      <c r="BL317" s="212"/>
      <c r="BM317" s="212"/>
      <c r="BN317" s="212"/>
    </row>
    <row r="318" spans="11:66" s="199" customFormat="1" x14ac:dyDescent="0.25">
      <c r="K318" s="198"/>
      <c r="L318" s="195"/>
      <c r="M318" s="196"/>
      <c r="N318" s="196"/>
      <c r="O318" s="196"/>
      <c r="P318" s="196"/>
      <c r="Q318" s="196"/>
      <c r="R318" s="196"/>
      <c r="S318" s="196"/>
      <c r="T318" s="196"/>
      <c r="V318" s="220"/>
      <c r="W318" s="212"/>
      <c r="X318" s="196"/>
      <c r="Y318" s="196"/>
      <c r="Z318" s="196"/>
      <c r="AA318" s="196"/>
      <c r="AB318" s="196"/>
      <c r="AC318" s="196"/>
      <c r="AD318" s="196"/>
      <c r="AE318" s="196"/>
      <c r="AF318" s="212"/>
      <c r="AG318" s="212"/>
      <c r="AH318" s="212"/>
      <c r="AI318" s="212"/>
      <c r="AJ318" s="212"/>
      <c r="AK318" s="212"/>
      <c r="AL318" s="212"/>
      <c r="AM318" s="212"/>
      <c r="AN318" s="212"/>
      <c r="AO318" s="212"/>
      <c r="AP318" s="212"/>
      <c r="AQ318" s="212"/>
      <c r="AR318" s="212"/>
      <c r="AS318" s="212"/>
      <c r="AT318" s="212"/>
      <c r="AU318" s="212"/>
      <c r="AV318" s="212"/>
      <c r="AW318" s="212"/>
      <c r="AX318" s="212"/>
      <c r="AY318" s="212"/>
      <c r="AZ318" s="212"/>
      <c r="BA318" s="212"/>
      <c r="BB318" s="212"/>
      <c r="BC318" s="212"/>
      <c r="BD318" s="212"/>
      <c r="BE318" s="212"/>
      <c r="BF318" s="212"/>
      <c r="BG318" s="212"/>
      <c r="BH318" s="212"/>
      <c r="BI318" s="212"/>
      <c r="BJ318" s="212"/>
      <c r="BK318" s="212"/>
      <c r="BL318" s="212"/>
      <c r="BM318" s="212"/>
      <c r="BN318" s="212"/>
    </row>
    <row r="319" spans="11:66" s="199" customFormat="1" x14ac:dyDescent="0.25">
      <c r="K319" s="198"/>
      <c r="L319" s="195"/>
      <c r="M319" s="196"/>
      <c r="N319" s="196"/>
      <c r="O319" s="196"/>
      <c r="P319" s="196"/>
      <c r="Q319" s="196"/>
      <c r="R319" s="196"/>
      <c r="S319" s="196"/>
      <c r="T319" s="196"/>
      <c r="V319" s="220"/>
      <c r="W319" s="212"/>
      <c r="X319" s="196"/>
      <c r="Y319" s="196"/>
      <c r="Z319" s="196"/>
      <c r="AA319" s="196"/>
      <c r="AB319" s="196"/>
      <c r="AC319" s="196"/>
      <c r="AD319" s="196"/>
      <c r="AE319" s="196"/>
      <c r="AF319" s="212"/>
      <c r="AG319" s="212"/>
      <c r="AH319" s="212"/>
      <c r="AI319" s="212"/>
      <c r="AJ319" s="212"/>
      <c r="AK319" s="212"/>
      <c r="AL319" s="212"/>
      <c r="AM319" s="212"/>
      <c r="AN319" s="212"/>
      <c r="AO319" s="212"/>
      <c r="AP319" s="212"/>
      <c r="AQ319" s="212"/>
      <c r="AR319" s="212"/>
      <c r="AS319" s="212"/>
      <c r="AT319" s="212"/>
      <c r="AU319" s="212"/>
      <c r="AV319" s="212"/>
      <c r="AW319" s="212"/>
      <c r="AX319" s="212"/>
      <c r="AY319" s="212"/>
      <c r="AZ319" s="212"/>
      <c r="BA319" s="212"/>
      <c r="BB319" s="212"/>
      <c r="BC319" s="212"/>
      <c r="BD319" s="212"/>
      <c r="BE319" s="212"/>
      <c r="BF319" s="212"/>
      <c r="BG319" s="212"/>
      <c r="BH319" s="212"/>
      <c r="BI319" s="212"/>
      <c r="BJ319" s="212"/>
      <c r="BK319" s="212"/>
      <c r="BL319" s="212"/>
      <c r="BM319" s="212"/>
      <c r="BN319" s="212"/>
    </row>
    <row r="320" spans="11:66" s="199" customFormat="1" x14ac:dyDescent="0.25">
      <c r="K320" s="198"/>
      <c r="L320" s="195"/>
      <c r="M320" s="196"/>
      <c r="N320" s="196"/>
      <c r="O320" s="196"/>
      <c r="P320" s="196"/>
      <c r="Q320" s="196"/>
      <c r="R320" s="196"/>
      <c r="S320" s="196"/>
      <c r="T320" s="196"/>
      <c r="V320" s="220"/>
      <c r="W320" s="212"/>
      <c r="X320" s="196"/>
      <c r="Y320" s="196"/>
      <c r="Z320" s="196"/>
      <c r="AA320" s="196"/>
      <c r="AB320" s="196"/>
      <c r="AC320" s="196"/>
      <c r="AD320" s="196"/>
      <c r="AE320" s="196"/>
      <c r="AF320" s="212"/>
      <c r="AG320" s="212"/>
      <c r="AH320" s="212"/>
      <c r="AI320" s="212"/>
      <c r="AJ320" s="212"/>
      <c r="AK320" s="212"/>
      <c r="AL320" s="212"/>
      <c r="AM320" s="212"/>
      <c r="AN320" s="212"/>
      <c r="AO320" s="212"/>
      <c r="AP320" s="212"/>
      <c r="AQ320" s="212"/>
      <c r="AR320" s="212"/>
      <c r="AS320" s="212"/>
      <c r="AT320" s="212"/>
      <c r="AU320" s="212"/>
      <c r="AV320" s="212"/>
      <c r="AW320" s="212"/>
      <c r="AX320" s="212"/>
      <c r="AY320" s="212"/>
      <c r="AZ320" s="212"/>
      <c r="BA320" s="212"/>
      <c r="BB320" s="212"/>
      <c r="BC320" s="212"/>
      <c r="BD320" s="212"/>
      <c r="BE320" s="212"/>
      <c r="BF320" s="212"/>
      <c r="BG320" s="212"/>
      <c r="BH320" s="212"/>
      <c r="BI320" s="212"/>
      <c r="BJ320" s="212"/>
      <c r="BK320" s="212"/>
      <c r="BL320" s="212"/>
      <c r="BM320" s="212"/>
      <c r="BN320" s="212"/>
    </row>
    <row r="321" spans="1:82" s="199" customFormat="1" x14ac:dyDescent="0.25">
      <c r="K321" s="198"/>
      <c r="L321" s="195"/>
      <c r="M321" s="196"/>
      <c r="N321" s="196"/>
      <c r="O321" s="196"/>
      <c r="P321" s="196"/>
      <c r="Q321" s="196"/>
      <c r="R321" s="196"/>
      <c r="S321" s="196"/>
      <c r="T321" s="196"/>
      <c r="V321" s="220"/>
      <c r="W321" s="212"/>
      <c r="X321" s="196"/>
      <c r="Y321" s="196"/>
      <c r="Z321" s="196"/>
      <c r="AA321" s="196"/>
      <c r="AB321" s="196"/>
      <c r="AC321" s="196"/>
      <c r="AD321" s="196"/>
      <c r="AE321" s="196"/>
      <c r="AF321" s="212"/>
      <c r="AG321" s="212"/>
      <c r="AH321" s="212"/>
      <c r="AI321" s="212"/>
      <c r="AJ321" s="212"/>
      <c r="AK321" s="212"/>
      <c r="AL321" s="212"/>
      <c r="AM321" s="212"/>
      <c r="AN321" s="212"/>
      <c r="AO321" s="212"/>
      <c r="AP321" s="212"/>
      <c r="AQ321" s="212"/>
      <c r="AR321" s="212"/>
      <c r="AS321" s="212"/>
      <c r="AT321" s="212"/>
      <c r="AU321" s="212"/>
      <c r="AV321" s="212"/>
      <c r="AW321" s="212"/>
      <c r="AX321" s="212"/>
      <c r="AY321" s="212"/>
      <c r="AZ321" s="212"/>
      <c r="BA321" s="212"/>
      <c r="BB321" s="212"/>
      <c r="BC321" s="212"/>
      <c r="BD321" s="212"/>
      <c r="BE321" s="212"/>
      <c r="BF321" s="212"/>
      <c r="BG321" s="212"/>
      <c r="BH321" s="212"/>
      <c r="BI321" s="212"/>
      <c r="BJ321" s="212"/>
      <c r="BK321" s="212"/>
      <c r="BL321" s="212"/>
      <c r="BM321" s="212"/>
      <c r="BN321" s="212"/>
    </row>
    <row r="322" spans="1:82" s="199" customFormat="1" x14ac:dyDescent="0.25">
      <c r="K322" s="198"/>
      <c r="L322" s="195"/>
      <c r="M322" s="196"/>
      <c r="N322" s="196"/>
      <c r="O322" s="196"/>
      <c r="P322" s="196"/>
      <c r="Q322" s="196"/>
      <c r="R322" s="196"/>
      <c r="S322" s="196"/>
      <c r="T322" s="196"/>
      <c r="V322" s="220"/>
      <c r="W322" s="212"/>
      <c r="X322" s="196"/>
      <c r="Y322" s="196"/>
      <c r="Z322" s="196"/>
      <c r="AA322" s="196"/>
      <c r="AB322" s="196"/>
      <c r="AC322" s="196"/>
      <c r="AD322" s="196"/>
      <c r="AE322" s="196"/>
      <c r="AF322" s="212"/>
      <c r="AG322" s="212"/>
      <c r="AH322" s="212"/>
      <c r="AI322" s="212"/>
      <c r="AJ322" s="212"/>
      <c r="AK322" s="212"/>
      <c r="AL322" s="212"/>
      <c r="AM322" s="212"/>
      <c r="AN322" s="212"/>
      <c r="AO322" s="212"/>
      <c r="AP322" s="212"/>
      <c r="AQ322" s="212"/>
      <c r="AR322" s="212"/>
      <c r="AS322" s="212"/>
      <c r="AT322" s="212"/>
      <c r="AU322" s="212"/>
      <c r="AV322" s="212"/>
      <c r="AW322" s="212"/>
      <c r="AX322" s="212"/>
      <c r="AY322" s="212"/>
      <c r="AZ322" s="212"/>
      <c r="BA322" s="212"/>
      <c r="BB322" s="212"/>
      <c r="BC322" s="212"/>
      <c r="BD322" s="212"/>
      <c r="BE322" s="212"/>
      <c r="BF322" s="212"/>
      <c r="BG322" s="212"/>
      <c r="BH322" s="212"/>
      <c r="BI322" s="212"/>
      <c r="BJ322" s="212"/>
      <c r="BK322" s="212"/>
      <c r="BL322" s="212"/>
      <c r="BM322" s="212"/>
      <c r="BN322" s="212"/>
    </row>
    <row r="323" spans="1:82" s="199" customFormat="1" x14ac:dyDescent="0.25">
      <c r="K323" s="198"/>
      <c r="L323" s="195"/>
      <c r="M323" s="196"/>
      <c r="N323" s="196"/>
      <c r="O323" s="196"/>
      <c r="P323" s="196"/>
      <c r="Q323" s="196"/>
      <c r="R323" s="196"/>
      <c r="S323" s="196"/>
      <c r="T323" s="196"/>
      <c r="V323" s="220"/>
      <c r="W323" s="212"/>
      <c r="X323" s="196"/>
      <c r="Y323" s="196"/>
      <c r="Z323" s="196"/>
      <c r="AA323" s="196"/>
      <c r="AB323" s="196"/>
      <c r="AC323" s="196"/>
      <c r="AD323" s="196"/>
      <c r="AE323" s="196"/>
      <c r="AF323" s="212"/>
      <c r="AG323" s="212"/>
      <c r="AH323" s="212"/>
      <c r="AI323" s="212"/>
      <c r="AJ323" s="212"/>
      <c r="AK323" s="212"/>
      <c r="AL323" s="212"/>
      <c r="AM323" s="212"/>
      <c r="AN323" s="212"/>
      <c r="AO323" s="212"/>
      <c r="AP323" s="212"/>
      <c r="AQ323" s="212"/>
      <c r="AR323" s="212"/>
      <c r="AS323" s="212"/>
      <c r="AT323" s="212"/>
      <c r="AU323" s="212"/>
      <c r="AV323" s="212"/>
      <c r="AW323" s="212"/>
      <c r="AX323" s="212"/>
      <c r="AY323" s="212"/>
      <c r="AZ323" s="212"/>
      <c r="BA323" s="212"/>
      <c r="BB323" s="212"/>
      <c r="BC323" s="212"/>
      <c r="BD323" s="212"/>
      <c r="BE323" s="212"/>
      <c r="BF323" s="212"/>
      <c r="BG323" s="212"/>
      <c r="BH323" s="212"/>
      <c r="BI323" s="212"/>
      <c r="BJ323" s="212"/>
      <c r="BK323" s="212"/>
      <c r="BL323" s="212"/>
      <c r="BM323" s="212"/>
      <c r="BN323" s="212"/>
    </row>
    <row r="324" spans="1:82" s="199" customFormat="1" x14ac:dyDescent="0.25">
      <c r="K324" s="198"/>
      <c r="L324" s="195"/>
      <c r="M324" s="196"/>
      <c r="N324" s="196"/>
      <c r="O324" s="196"/>
      <c r="P324" s="196"/>
      <c r="Q324" s="196"/>
      <c r="R324" s="196"/>
      <c r="S324" s="196"/>
      <c r="T324" s="196"/>
      <c r="V324" s="220"/>
      <c r="W324" s="212"/>
      <c r="X324" s="196"/>
      <c r="Y324" s="196"/>
      <c r="Z324" s="196"/>
      <c r="AA324" s="196"/>
      <c r="AB324" s="196"/>
      <c r="AC324" s="196"/>
      <c r="AD324" s="196"/>
      <c r="AE324" s="196"/>
      <c r="AF324" s="212"/>
      <c r="AG324" s="212"/>
      <c r="AH324" s="212"/>
      <c r="AI324" s="212"/>
      <c r="AJ324" s="212"/>
      <c r="AK324" s="212"/>
      <c r="AL324" s="212"/>
      <c r="AM324" s="212"/>
      <c r="AN324" s="212"/>
      <c r="AO324" s="212"/>
      <c r="AP324" s="212"/>
      <c r="AQ324" s="212"/>
      <c r="AR324" s="212"/>
      <c r="AS324" s="212"/>
      <c r="AT324" s="212"/>
      <c r="AU324" s="212"/>
      <c r="AV324" s="212"/>
      <c r="AW324" s="212"/>
      <c r="AX324" s="212"/>
      <c r="AY324" s="212"/>
      <c r="AZ324" s="212"/>
      <c r="BA324" s="212"/>
      <c r="BB324" s="212"/>
      <c r="BC324" s="212"/>
      <c r="BD324" s="212"/>
      <c r="BE324" s="212"/>
      <c r="BF324" s="212"/>
      <c r="BG324" s="212"/>
      <c r="BH324" s="212"/>
      <c r="BI324" s="212"/>
      <c r="BJ324" s="212"/>
      <c r="BK324" s="212"/>
      <c r="BL324" s="212"/>
      <c r="BM324" s="212"/>
      <c r="BN324" s="212"/>
    </row>
    <row r="325" spans="1:82" s="199" customFormat="1" x14ac:dyDescent="0.25">
      <c r="K325" s="198"/>
      <c r="L325" s="195"/>
      <c r="M325" s="196"/>
      <c r="N325" s="196"/>
      <c r="O325" s="196"/>
      <c r="P325" s="196"/>
      <c r="Q325" s="196"/>
      <c r="R325" s="196"/>
      <c r="S325" s="196"/>
      <c r="T325" s="196"/>
      <c r="V325" s="220"/>
      <c r="W325" s="212"/>
      <c r="X325" s="196"/>
      <c r="Y325" s="196"/>
      <c r="Z325" s="196"/>
      <c r="AA325" s="196"/>
      <c r="AB325" s="196"/>
      <c r="AC325" s="196"/>
      <c r="AD325" s="196"/>
      <c r="AE325" s="196"/>
      <c r="AF325" s="212"/>
      <c r="AG325" s="212"/>
      <c r="AH325" s="212"/>
      <c r="AI325" s="212"/>
      <c r="AJ325" s="212"/>
      <c r="AK325" s="212"/>
      <c r="AL325" s="212"/>
      <c r="AM325" s="212"/>
      <c r="AN325" s="212"/>
      <c r="AO325" s="212"/>
      <c r="AP325" s="212"/>
      <c r="AQ325" s="212"/>
      <c r="AR325" s="212"/>
      <c r="AS325" s="212"/>
      <c r="AT325" s="212"/>
      <c r="AU325" s="212"/>
      <c r="AV325" s="212"/>
      <c r="AW325" s="212"/>
      <c r="AX325" s="212"/>
      <c r="AY325" s="212"/>
      <c r="AZ325" s="212"/>
      <c r="BA325" s="212"/>
      <c r="BB325" s="212"/>
      <c r="BC325" s="212"/>
      <c r="BD325" s="212"/>
      <c r="BE325" s="212"/>
      <c r="BF325" s="212"/>
      <c r="BG325" s="212"/>
      <c r="BH325" s="212"/>
      <c r="BI325" s="212"/>
      <c r="BJ325" s="212"/>
      <c r="BK325" s="212"/>
      <c r="BL325" s="212"/>
      <c r="BM325" s="212"/>
      <c r="BN325" s="212"/>
    </row>
    <row r="326" spans="1:82" s="199" customFormat="1" x14ac:dyDescent="0.25">
      <c r="K326" s="198"/>
      <c r="L326" s="195"/>
      <c r="M326" s="196"/>
      <c r="N326" s="196"/>
      <c r="O326" s="196"/>
      <c r="P326" s="196"/>
      <c r="Q326" s="196"/>
      <c r="R326" s="196"/>
      <c r="S326" s="196"/>
      <c r="T326" s="196"/>
      <c r="V326" s="220"/>
      <c r="W326" s="212"/>
      <c r="X326" s="196"/>
      <c r="Y326" s="196"/>
      <c r="Z326" s="196"/>
      <c r="AA326" s="196"/>
      <c r="AB326" s="196"/>
      <c r="AC326" s="196"/>
      <c r="AD326" s="196"/>
      <c r="AE326" s="196"/>
      <c r="AF326" s="212"/>
      <c r="AG326" s="212"/>
      <c r="AH326" s="212"/>
      <c r="AI326" s="212"/>
      <c r="AJ326" s="212"/>
      <c r="AK326" s="212"/>
      <c r="AL326" s="212"/>
      <c r="AM326" s="212"/>
      <c r="AN326" s="212"/>
      <c r="AO326" s="212"/>
      <c r="AP326" s="212"/>
      <c r="AQ326" s="212"/>
      <c r="AR326" s="212"/>
      <c r="AS326" s="212"/>
      <c r="AT326" s="212"/>
      <c r="AU326" s="212"/>
      <c r="AV326" s="212"/>
      <c r="AW326" s="212"/>
      <c r="AX326" s="212"/>
      <c r="AY326" s="212"/>
      <c r="AZ326" s="212"/>
      <c r="BA326" s="212"/>
      <c r="BB326" s="212"/>
      <c r="BC326" s="212"/>
      <c r="BD326" s="212"/>
      <c r="BE326" s="212"/>
      <c r="BF326" s="212"/>
      <c r="BG326" s="212"/>
      <c r="BH326" s="212"/>
      <c r="BI326" s="212"/>
      <c r="BJ326" s="212"/>
      <c r="BK326" s="212"/>
      <c r="BL326" s="212"/>
      <c r="BM326" s="212"/>
      <c r="BN326" s="212"/>
    </row>
    <row r="327" spans="1:82" x14ac:dyDescent="0.25">
      <c r="A327" s="268"/>
      <c r="B327" s="268"/>
      <c r="C327" s="268"/>
      <c r="D327" s="268"/>
      <c r="E327" s="268"/>
      <c r="F327" s="268"/>
      <c r="G327" s="268"/>
      <c r="H327" s="268"/>
      <c r="I327" s="268"/>
      <c r="J327" s="268"/>
      <c r="CD327" s="268"/>
    </row>
    <row r="328" spans="1:82" x14ac:dyDescent="0.25">
      <c r="A328" s="268"/>
      <c r="B328" s="268"/>
      <c r="C328" s="268"/>
      <c r="D328" s="268"/>
      <c r="E328" s="268"/>
      <c r="F328" s="268"/>
      <c r="G328" s="268"/>
      <c r="H328" s="268"/>
      <c r="I328" s="268"/>
      <c r="J328" s="268"/>
      <c r="CD328" s="268"/>
    </row>
  </sheetData>
  <autoFilter ref="A8:W150"/>
  <mergeCells count="7">
    <mergeCell ref="B7:J7"/>
    <mergeCell ref="A1:J1"/>
    <mergeCell ref="A2:T2"/>
    <mergeCell ref="A3:T3"/>
    <mergeCell ref="A5:T5"/>
    <mergeCell ref="A6:T6"/>
    <mergeCell ref="A4:T4"/>
  </mergeCells>
  <phoneticPr fontId="32" type="noConversion"/>
  <dataValidations count="2">
    <dataValidation type="whole" allowBlank="1" showInputMessage="1" showErrorMessage="1" sqref="E109:P114 E102:P104 E123:P149 E12:P17 E21:P97">
      <formula1>0</formula1>
      <formula2>100</formula2>
    </dataValidation>
    <dataValidation type="list" allowBlank="1" showInputMessage="1" showErrorMessage="1" sqref="R150:S150 S115:S149 R115:R143 A115:A150 R21:S105 A21:A105">
      <formula1>#REF!</formula1>
    </dataValidation>
  </dataValidations>
  <pageMargins left="0.82677165354330717" right="0.15748031496062989" top="0.55118110236220474" bottom="0.74803149606299213" header="0.31496062992125978" footer="0.31496062992125978"/>
  <pageSetup scale="98" fitToHeight="0" orientation="landscape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6"/>
  <sheetViews>
    <sheetView workbookViewId="0">
      <selection activeCell="H17" sqref="H17"/>
    </sheetView>
  </sheetViews>
  <sheetFormatPr baseColWidth="10" defaultColWidth="9.140625" defaultRowHeight="12.75" x14ac:dyDescent="0.2"/>
  <sheetData>
    <row r="2" spans="2:7" x14ac:dyDescent="0.2">
      <c r="B2" s="216"/>
      <c r="C2" s="216"/>
      <c r="D2" s="216"/>
      <c r="E2" s="216" t="s">
        <v>112</v>
      </c>
      <c r="F2" s="216" t="s">
        <v>89</v>
      </c>
      <c r="G2" s="216"/>
    </row>
    <row r="3" spans="2:7" x14ac:dyDescent="0.2">
      <c r="B3" s="216"/>
      <c r="C3" s="216"/>
      <c r="D3" s="216"/>
      <c r="E3" s="216" t="s">
        <v>118</v>
      </c>
      <c r="F3" s="216" t="s">
        <v>108</v>
      </c>
      <c r="G3" s="216"/>
    </row>
    <row r="4" spans="2:7" x14ac:dyDescent="0.2">
      <c r="B4" s="216"/>
      <c r="C4" s="216"/>
      <c r="D4" s="216"/>
      <c r="E4" s="216" t="s">
        <v>483</v>
      </c>
      <c r="F4" s="216" t="s">
        <v>484</v>
      </c>
      <c r="G4" s="216"/>
    </row>
    <row r="5" spans="2:7" x14ac:dyDescent="0.2">
      <c r="B5" s="216"/>
      <c r="C5" s="216"/>
      <c r="D5" s="216"/>
      <c r="E5" s="216" t="s">
        <v>165</v>
      </c>
      <c r="F5" s="216" t="s">
        <v>485</v>
      </c>
      <c r="G5" s="216"/>
    </row>
    <row r="6" spans="2:7" x14ac:dyDescent="0.2">
      <c r="B6" s="216"/>
      <c r="C6" s="216"/>
      <c r="D6" s="216"/>
      <c r="E6" s="216" t="s">
        <v>135</v>
      </c>
      <c r="F6" s="216" t="s">
        <v>126</v>
      </c>
      <c r="G6" s="216"/>
    </row>
    <row r="7" spans="2:7" x14ac:dyDescent="0.2">
      <c r="B7" s="216"/>
      <c r="C7" s="216"/>
      <c r="D7" s="216"/>
      <c r="E7" s="216" t="s">
        <v>186</v>
      </c>
      <c r="F7" s="216" t="s">
        <v>131</v>
      </c>
      <c r="G7" s="216"/>
    </row>
    <row r="8" spans="2:7" x14ac:dyDescent="0.2">
      <c r="B8" s="216"/>
      <c r="C8" s="216"/>
      <c r="D8" s="216"/>
      <c r="E8" s="216" t="s">
        <v>486</v>
      </c>
      <c r="F8" s="216" t="s">
        <v>143</v>
      </c>
      <c r="G8" s="216"/>
    </row>
    <row r="9" spans="2:7" x14ac:dyDescent="0.2">
      <c r="B9" s="216"/>
      <c r="C9" s="216"/>
      <c r="D9" s="216"/>
      <c r="E9" s="216" t="s">
        <v>422</v>
      </c>
      <c r="F9" s="216" t="s">
        <v>149</v>
      </c>
      <c r="G9" s="216"/>
    </row>
    <row r="10" spans="2:7" x14ac:dyDescent="0.2">
      <c r="B10" s="216"/>
      <c r="C10" s="216"/>
      <c r="D10" s="216"/>
      <c r="E10" s="216" t="s">
        <v>487</v>
      </c>
      <c r="F10" s="216" t="s">
        <v>488</v>
      </c>
      <c r="G10" s="216"/>
    </row>
    <row r="11" spans="2:7" x14ac:dyDescent="0.2">
      <c r="B11" s="216"/>
      <c r="C11" s="216"/>
      <c r="D11" s="216"/>
      <c r="E11" s="216" t="s">
        <v>102</v>
      </c>
      <c r="F11" s="216" t="s">
        <v>489</v>
      </c>
      <c r="G11" s="216"/>
    </row>
    <row r="12" spans="2:7" x14ac:dyDescent="0.2">
      <c r="B12" s="216"/>
      <c r="C12" s="216"/>
      <c r="D12" s="216"/>
      <c r="E12" s="216" t="s">
        <v>147</v>
      </c>
      <c r="F12" s="216" t="s">
        <v>490</v>
      </c>
      <c r="G12" s="216"/>
    </row>
    <row r="13" spans="2:7" x14ac:dyDescent="0.2">
      <c r="B13" s="216"/>
      <c r="C13" s="216"/>
      <c r="D13" s="216"/>
      <c r="E13" s="216" t="s">
        <v>491</v>
      </c>
      <c r="F13" s="216" t="s">
        <v>492</v>
      </c>
      <c r="G13" s="216"/>
    </row>
    <row r="14" spans="2:7" x14ac:dyDescent="0.2">
      <c r="B14" s="216"/>
      <c r="C14" s="216"/>
      <c r="D14" s="216"/>
      <c r="E14" s="216" t="s">
        <v>284</v>
      </c>
      <c r="F14" s="216" t="s">
        <v>493</v>
      </c>
      <c r="G14" s="216"/>
    </row>
    <row r="15" spans="2:7" x14ac:dyDescent="0.2">
      <c r="B15" s="216"/>
      <c r="C15" s="216"/>
      <c r="D15" s="216"/>
      <c r="E15" s="216" t="s">
        <v>494</v>
      </c>
      <c r="F15" s="216" t="s">
        <v>225</v>
      </c>
      <c r="G15" s="216"/>
    </row>
    <row r="16" spans="2:7" x14ac:dyDescent="0.2">
      <c r="B16" s="216"/>
      <c r="C16" s="216"/>
      <c r="D16" s="216"/>
      <c r="E16" s="216" t="s">
        <v>288</v>
      </c>
      <c r="F16" s="216" t="s">
        <v>495</v>
      </c>
      <c r="G16" s="216"/>
    </row>
    <row r="17" spans="2:7" x14ac:dyDescent="0.2">
      <c r="B17" s="216"/>
      <c r="C17" s="216"/>
      <c r="D17" s="216"/>
      <c r="E17" s="216" t="s">
        <v>496</v>
      </c>
      <c r="F17" s="216" t="s">
        <v>267</v>
      </c>
      <c r="G17" s="216"/>
    </row>
    <row r="18" spans="2:7" x14ac:dyDescent="0.2">
      <c r="B18" s="216"/>
      <c r="C18" s="216"/>
      <c r="D18" s="216"/>
      <c r="E18" s="216" t="s">
        <v>419</v>
      </c>
      <c r="F18" s="216" t="s">
        <v>317</v>
      </c>
      <c r="G18" s="216"/>
    </row>
    <row r="19" spans="2:7" x14ac:dyDescent="0.2">
      <c r="B19" s="216"/>
      <c r="C19" s="216"/>
      <c r="D19" s="216"/>
      <c r="E19" s="216" t="s">
        <v>497</v>
      </c>
      <c r="F19" s="216" t="s">
        <v>498</v>
      </c>
      <c r="G19" s="216"/>
    </row>
    <row r="20" spans="2:7" x14ac:dyDescent="0.2">
      <c r="B20" s="216"/>
      <c r="C20" s="216"/>
      <c r="D20" s="216"/>
      <c r="E20" s="216" t="s">
        <v>50</v>
      </c>
      <c r="F20" s="216" t="s">
        <v>499</v>
      </c>
      <c r="G20" s="216"/>
    </row>
    <row r="21" spans="2:7" x14ac:dyDescent="0.2">
      <c r="B21" s="216"/>
      <c r="C21" s="216"/>
      <c r="D21" s="216"/>
      <c r="E21" s="216"/>
      <c r="F21" s="216" t="s">
        <v>402</v>
      </c>
      <c r="G21" s="216"/>
    </row>
    <row r="22" spans="2:7" x14ac:dyDescent="0.2">
      <c r="B22" s="216"/>
      <c r="C22" s="216"/>
      <c r="D22" s="216"/>
      <c r="E22" s="216"/>
      <c r="F22" s="216" t="s">
        <v>423</v>
      </c>
      <c r="G22" s="216"/>
    </row>
    <row r="23" spans="2:7" x14ac:dyDescent="0.2">
      <c r="F23" t="s">
        <v>500</v>
      </c>
    </row>
    <row r="24" spans="2:7" x14ac:dyDescent="0.2">
      <c r="F24" t="s">
        <v>433</v>
      </c>
    </row>
    <row r="25" spans="2:7" x14ac:dyDescent="0.2">
      <c r="F25" t="s">
        <v>452</v>
      </c>
    </row>
    <row r="26" spans="2:7" x14ac:dyDescent="0.2">
      <c r="F26" t="s">
        <v>466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8"/>
  <sheetViews>
    <sheetView topLeftCell="B507" zoomScale="85" zoomScaleNormal="85" workbookViewId="0">
      <selection activeCell="I516" sqref="I516"/>
    </sheetView>
  </sheetViews>
  <sheetFormatPr baseColWidth="10" defaultColWidth="9.140625" defaultRowHeight="12.75" x14ac:dyDescent="0.2"/>
  <cols>
    <col min="1" max="1" width="81.140625" style="194" customWidth="1"/>
    <col min="2" max="2" width="78.42578125" style="194" customWidth="1"/>
    <col min="3" max="3" width="32.28515625" style="192" customWidth="1"/>
    <col min="4" max="4" width="13" style="193" customWidth="1"/>
    <col min="5" max="5" width="15.42578125" style="192" customWidth="1"/>
    <col min="6" max="6" width="16.7109375" style="192" customWidth="1"/>
    <col min="7" max="256" width="9.140625" style="40" customWidth="1"/>
    <col min="257" max="257" width="30.7109375" style="40" customWidth="1"/>
    <col min="258" max="258" width="30.140625" style="40" customWidth="1"/>
    <col min="259" max="259" width="52.85546875" style="40" customWidth="1"/>
    <col min="260" max="260" width="13" style="40" customWidth="1"/>
    <col min="261" max="261" width="15.42578125" style="40" customWidth="1"/>
    <col min="262" max="262" width="16.7109375" style="40" customWidth="1"/>
    <col min="263" max="512" width="9.140625" style="40" customWidth="1"/>
    <col min="513" max="513" width="30.7109375" style="40" customWidth="1"/>
    <col min="514" max="514" width="30.140625" style="40" customWidth="1"/>
    <col min="515" max="515" width="52.85546875" style="40" customWidth="1"/>
    <col min="516" max="516" width="13" style="40" customWidth="1"/>
    <col min="517" max="517" width="15.42578125" style="40" customWidth="1"/>
    <col min="518" max="518" width="16.7109375" style="40" customWidth="1"/>
    <col min="519" max="768" width="9.140625" style="40" customWidth="1"/>
    <col min="769" max="769" width="30.7109375" style="40" customWidth="1"/>
    <col min="770" max="770" width="30.140625" style="40" customWidth="1"/>
    <col min="771" max="771" width="52.85546875" style="40" customWidth="1"/>
    <col min="772" max="772" width="13" style="40" customWidth="1"/>
    <col min="773" max="773" width="15.42578125" style="40" customWidth="1"/>
    <col min="774" max="774" width="16.7109375" style="40" customWidth="1"/>
    <col min="775" max="1024" width="9.140625" style="40" customWidth="1"/>
    <col min="1025" max="1025" width="30.7109375" style="40" customWidth="1"/>
    <col min="1026" max="1026" width="30.140625" style="40" customWidth="1"/>
    <col min="1027" max="1027" width="52.85546875" style="40" customWidth="1"/>
    <col min="1028" max="1028" width="13" style="40" customWidth="1"/>
    <col min="1029" max="1029" width="15.42578125" style="40" customWidth="1"/>
    <col min="1030" max="1030" width="16.7109375" style="40" customWidth="1"/>
    <col min="1031" max="1280" width="9.140625" style="40" customWidth="1"/>
    <col min="1281" max="1281" width="30.7109375" style="40" customWidth="1"/>
    <col min="1282" max="1282" width="30.140625" style="40" customWidth="1"/>
    <col min="1283" max="1283" width="52.85546875" style="40" customWidth="1"/>
    <col min="1284" max="1284" width="13" style="40" customWidth="1"/>
    <col min="1285" max="1285" width="15.42578125" style="40" customWidth="1"/>
    <col min="1286" max="1286" width="16.7109375" style="40" customWidth="1"/>
    <col min="1287" max="1536" width="9.140625" style="40" customWidth="1"/>
    <col min="1537" max="1537" width="30.7109375" style="40" customWidth="1"/>
    <col min="1538" max="1538" width="30.140625" style="40" customWidth="1"/>
    <col min="1539" max="1539" width="52.85546875" style="40" customWidth="1"/>
    <col min="1540" max="1540" width="13" style="40" customWidth="1"/>
    <col min="1541" max="1541" width="15.42578125" style="40" customWidth="1"/>
    <col min="1542" max="1542" width="16.7109375" style="40" customWidth="1"/>
    <col min="1543" max="1792" width="9.140625" style="40" customWidth="1"/>
    <col min="1793" max="1793" width="30.7109375" style="40" customWidth="1"/>
    <col min="1794" max="1794" width="30.140625" style="40" customWidth="1"/>
    <col min="1795" max="1795" width="52.85546875" style="40" customWidth="1"/>
    <col min="1796" max="1796" width="13" style="40" customWidth="1"/>
    <col min="1797" max="1797" width="15.42578125" style="40" customWidth="1"/>
    <col min="1798" max="1798" width="16.7109375" style="40" customWidth="1"/>
    <col min="1799" max="2048" width="9.140625" style="40" customWidth="1"/>
    <col min="2049" max="2049" width="30.7109375" style="40" customWidth="1"/>
    <col min="2050" max="2050" width="30.140625" style="40" customWidth="1"/>
    <col min="2051" max="2051" width="52.85546875" style="40" customWidth="1"/>
    <col min="2052" max="2052" width="13" style="40" customWidth="1"/>
    <col min="2053" max="2053" width="15.42578125" style="40" customWidth="1"/>
    <col min="2054" max="2054" width="16.7109375" style="40" customWidth="1"/>
    <col min="2055" max="2304" width="9.140625" style="40" customWidth="1"/>
    <col min="2305" max="2305" width="30.7109375" style="40" customWidth="1"/>
    <col min="2306" max="2306" width="30.140625" style="40" customWidth="1"/>
    <col min="2307" max="2307" width="52.85546875" style="40" customWidth="1"/>
    <col min="2308" max="2308" width="13" style="40" customWidth="1"/>
    <col min="2309" max="2309" width="15.42578125" style="40" customWidth="1"/>
    <col min="2310" max="2310" width="16.7109375" style="40" customWidth="1"/>
    <col min="2311" max="2560" width="9.140625" style="40" customWidth="1"/>
    <col min="2561" max="2561" width="30.7109375" style="40" customWidth="1"/>
    <col min="2562" max="2562" width="30.140625" style="40" customWidth="1"/>
    <col min="2563" max="2563" width="52.85546875" style="40" customWidth="1"/>
    <col min="2564" max="2564" width="13" style="40" customWidth="1"/>
    <col min="2565" max="2565" width="15.42578125" style="40" customWidth="1"/>
    <col min="2566" max="2566" width="16.7109375" style="40" customWidth="1"/>
    <col min="2567" max="2816" width="9.140625" style="40" customWidth="1"/>
    <col min="2817" max="2817" width="30.7109375" style="40" customWidth="1"/>
    <col min="2818" max="2818" width="30.140625" style="40" customWidth="1"/>
    <col min="2819" max="2819" width="52.85546875" style="40" customWidth="1"/>
    <col min="2820" max="2820" width="13" style="40" customWidth="1"/>
    <col min="2821" max="2821" width="15.42578125" style="40" customWidth="1"/>
    <col min="2822" max="2822" width="16.7109375" style="40" customWidth="1"/>
    <col min="2823" max="3072" width="9.140625" style="40" customWidth="1"/>
    <col min="3073" max="3073" width="30.7109375" style="40" customWidth="1"/>
    <col min="3074" max="3074" width="30.140625" style="40" customWidth="1"/>
    <col min="3075" max="3075" width="52.85546875" style="40" customWidth="1"/>
    <col min="3076" max="3076" width="13" style="40" customWidth="1"/>
    <col min="3077" max="3077" width="15.42578125" style="40" customWidth="1"/>
    <col min="3078" max="3078" width="16.7109375" style="40" customWidth="1"/>
    <col min="3079" max="3328" width="9.140625" style="40" customWidth="1"/>
    <col min="3329" max="3329" width="30.7109375" style="40" customWidth="1"/>
    <col min="3330" max="3330" width="30.140625" style="40" customWidth="1"/>
    <col min="3331" max="3331" width="52.85546875" style="40" customWidth="1"/>
    <col min="3332" max="3332" width="13" style="40" customWidth="1"/>
    <col min="3333" max="3333" width="15.42578125" style="40" customWidth="1"/>
    <col min="3334" max="3334" width="16.7109375" style="40" customWidth="1"/>
    <col min="3335" max="3584" width="9.140625" style="40" customWidth="1"/>
    <col min="3585" max="3585" width="30.7109375" style="40" customWidth="1"/>
    <col min="3586" max="3586" width="30.140625" style="40" customWidth="1"/>
    <col min="3587" max="3587" width="52.85546875" style="40" customWidth="1"/>
    <col min="3588" max="3588" width="13" style="40" customWidth="1"/>
    <col min="3589" max="3589" width="15.42578125" style="40" customWidth="1"/>
    <col min="3590" max="3590" width="16.7109375" style="40" customWidth="1"/>
    <col min="3591" max="3840" width="9.140625" style="40" customWidth="1"/>
    <col min="3841" max="3841" width="30.7109375" style="40" customWidth="1"/>
    <col min="3842" max="3842" width="30.140625" style="40" customWidth="1"/>
    <col min="3843" max="3843" width="52.85546875" style="40" customWidth="1"/>
    <col min="3844" max="3844" width="13" style="40" customWidth="1"/>
    <col min="3845" max="3845" width="15.42578125" style="40" customWidth="1"/>
    <col min="3846" max="3846" width="16.7109375" style="40" customWidth="1"/>
    <col min="3847" max="4096" width="9.140625" style="40" customWidth="1"/>
    <col min="4097" max="4097" width="30.7109375" style="40" customWidth="1"/>
    <col min="4098" max="4098" width="30.140625" style="40" customWidth="1"/>
    <col min="4099" max="4099" width="52.85546875" style="40" customWidth="1"/>
    <col min="4100" max="4100" width="13" style="40" customWidth="1"/>
    <col min="4101" max="4101" width="15.42578125" style="40" customWidth="1"/>
    <col min="4102" max="4102" width="16.7109375" style="40" customWidth="1"/>
    <col min="4103" max="4352" width="9.140625" style="40" customWidth="1"/>
    <col min="4353" max="4353" width="30.7109375" style="40" customWidth="1"/>
    <col min="4354" max="4354" width="30.140625" style="40" customWidth="1"/>
    <col min="4355" max="4355" width="52.85546875" style="40" customWidth="1"/>
    <col min="4356" max="4356" width="13" style="40" customWidth="1"/>
    <col min="4357" max="4357" width="15.42578125" style="40" customWidth="1"/>
    <col min="4358" max="4358" width="16.7109375" style="40" customWidth="1"/>
    <col min="4359" max="4608" width="9.140625" style="40" customWidth="1"/>
    <col min="4609" max="4609" width="30.7109375" style="40" customWidth="1"/>
    <col min="4610" max="4610" width="30.140625" style="40" customWidth="1"/>
    <col min="4611" max="4611" width="52.85546875" style="40" customWidth="1"/>
    <col min="4612" max="4612" width="13" style="40" customWidth="1"/>
    <col min="4613" max="4613" width="15.42578125" style="40" customWidth="1"/>
    <col min="4614" max="4614" width="16.7109375" style="40" customWidth="1"/>
    <col min="4615" max="4864" width="9.140625" style="40" customWidth="1"/>
    <col min="4865" max="4865" width="30.7109375" style="40" customWidth="1"/>
    <col min="4866" max="4866" width="30.140625" style="40" customWidth="1"/>
    <col min="4867" max="4867" width="52.85546875" style="40" customWidth="1"/>
    <col min="4868" max="4868" width="13" style="40" customWidth="1"/>
    <col min="4869" max="4869" width="15.42578125" style="40" customWidth="1"/>
    <col min="4870" max="4870" width="16.7109375" style="40" customWidth="1"/>
    <col min="4871" max="5120" width="9.140625" style="40" customWidth="1"/>
    <col min="5121" max="5121" width="30.7109375" style="40" customWidth="1"/>
    <col min="5122" max="5122" width="30.140625" style="40" customWidth="1"/>
    <col min="5123" max="5123" width="52.85546875" style="40" customWidth="1"/>
    <col min="5124" max="5124" width="13" style="40" customWidth="1"/>
    <col min="5125" max="5125" width="15.42578125" style="40" customWidth="1"/>
    <col min="5126" max="5126" width="16.7109375" style="40" customWidth="1"/>
    <col min="5127" max="5376" width="9.140625" style="40" customWidth="1"/>
    <col min="5377" max="5377" width="30.7109375" style="40" customWidth="1"/>
    <col min="5378" max="5378" width="30.140625" style="40" customWidth="1"/>
    <col min="5379" max="5379" width="52.85546875" style="40" customWidth="1"/>
    <col min="5380" max="5380" width="13" style="40" customWidth="1"/>
    <col min="5381" max="5381" width="15.42578125" style="40" customWidth="1"/>
    <col min="5382" max="5382" width="16.7109375" style="40" customWidth="1"/>
    <col min="5383" max="5632" width="9.140625" style="40" customWidth="1"/>
    <col min="5633" max="5633" width="30.7109375" style="40" customWidth="1"/>
    <col min="5634" max="5634" width="30.140625" style="40" customWidth="1"/>
    <col min="5635" max="5635" width="52.85546875" style="40" customWidth="1"/>
    <col min="5636" max="5636" width="13" style="40" customWidth="1"/>
    <col min="5637" max="5637" width="15.42578125" style="40" customWidth="1"/>
    <col min="5638" max="5638" width="16.7109375" style="40" customWidth="1"/>
    <col min="5639" max="5888" width="9.140625" style="40" customWidth="1"/>
    <col min="5889" max="5889" width="30.7109375" style="40" customWidth="1"/>
    <col min="5890" max="5890" width="30.140625" style="40" customWidth="1"/>
    <col min="5891" max="5891" width="52.85546875" style="40" customWidth="1"/>
    <col min="5892" max="5892" width="13" style="40" customWidth="1"/>
    <col min="5893" max="5893" width="15.42578125" style="40" customWidth="1"/>
    <col min="5894" max="5894" width="16.7109375" style="40" customWidth="1"/>
    <col min="5895" max="6144" width="9.140625" style="40" customWidth="1"/>
    <col min="6145" max="6145" width="30.7109375" style="40" customWidth="1"/>
    <col min="6146" max="6146" width="30.140625" style="40" customWidth="1"/>
    <col min="6147" max="6147" width="52.85546875" style="40" customWidth="1"/>
    <col min="6148" max="6148" width="13" style="40" customWidth="1"/>
    <col min="6149" max="6149" width="15.42578125" style="40" customWidth="1"/>
    <col min="6150" max="6150" width="16.7109375" style="40" customWidth="1"/>
    <col min="6151" max="6400" width="9.140625" style="40" customWidth="1"/>
    <col min="6401" max="6401" width="30.7109375" style="40" customWidth="1"/>
    <col min="6402" max="6402" width="30.140625" style="40" customWidth="1"/>
    <col min="6403" max="6403" width="52.85546875" style="40" customWidth="1"/>
    <col min="6404" max="6404" width="13" style="40" customWidth="1"/>
    <col min="6405" max="6405" width="15.42578125" style="40" customWidth="1"/>
    <col min="6406" max="6406" width="16.7109375" style="40" customWidth="1"/>
    <col min="6407" max="6656" width="9.140625" style="40" customWidth="1"/>
    <col min="6657" max="6657" width="30.7109375" style="40" customWidth="1"/>
    <col min="6658" max="6658" width="30.140625" style="40" customWidth="1"/>
    <col min="6659" max="6659" width="52.85546875" style="40" customWidth="1"/>
    <col min="6660" max="6660" width="13" style="40" customWidth="1"/>
    <col min="6661" max="6661" width="15.42578125" style="40" customWidth="1"/>
    <col min="6662" max="6662" width="16.7109375" style="40" customWidth="1"/>
    <col min="6663" max="6912" width="9.140625" style="40" customWidth="1"/>
    <col min="6913" max="6913" width="30.7109375" style="40" customWidth="1"/>
    <col min="6914" max="6914" width="30.140625" style="40" customWidth="1"/>
    <col min="6915" max="6915" width="52.85546875" style="40" customWidth="1"/>
    <col min="6916" max="6916" width="13" style="40" customWidth="1"/>
    <col min="6917" max="6917" width="15.42578125" style="40" customWidth="1"/>
    <col min="6918" max="6918" width="16.7109375" style="40" customWidth="1"/>
    <col min="6919" max="7168" width="9.140625" style="40" customWidth="1"/>
    <col min="7169" max="7169" width="30.7109375" style="40" customWidth="1"/>
    <col min="7170" max="7170" width="30.140625" style="40" customWidth="1"/>
    <col min="7171" max="7171" width="52.85546875" style="40" customWidth="1"/>
    <col min="7172" max="7172" width="13" style="40" customWidth="1"/>
    <col min="7173" max="7173" width="15.42578125" style="40" customWidth="1"/>
    <col min="7174" max="7174" width="16.7109375" style="40" customWidth="1"/>
    <col min="7175" max="7424" width="9.140625" style="40" customWidth="1"/>
    <col min="7425" max="7425" width="30.7109375" style="40" customWidth="1"/>
    <col min="7426" max="7426" width="30.140625" style="40" customWidth="1"/>
    <col min="7427" max="7427" width="52.85546875" style="40" customWidth="1"/>
    <col min="7428" max="7428" width="13" style="40" customWidth="1"/>
    <col min="7429" max="7429" width="15.42578125" style="40" customWidth="1"/>
    <col min="7430" max="7430" width="16.7109375" style="40" customWidth="1"/>
    <col min="7431" max="7680" width="9.140625" style="40" customWidth="1"/>
    <col min="7681" max="7681" width="30.7109375" style="40" customWidth="1"/>
    <col min="7682" max="7682" width="30.140625" style="40" customWidth="1"/>
    <col min="7683" max="7683" width="52.85546875" style="40" customWidth="1"/>
    <col min="7684" max="7684" width="13" style="40" customWidth="1"/>
    <col min="7685" max="7685" width="15.42578125" style="40" customWidth="1"/>
    <col min="7686" max="7686" width="16.7109375" style="40" customWidth="1"/>
    <col min="7687" max="7936" width="9.140625" style="40" customWidth="1"/>
    <col min="7937" max="7937" width="30.7109375" style="40" customWidth="1"/>
    <col min="7938" max="7938" width="30.140625" style="40" customWidth="1"/>
    <col min="7939" max="7939" width="52.85546875" style="40" customWidth="1"/>
    <col min="7940" max="7940" width="13" style="40" customWidth="1"/>
    <col min="7941" max="7941" width="15.42578125" style="40" customWidth="1"/>
    <col min="7942" max="7942" width="16.7109375" style="40" customWidth="1"/>
    <col min="7943" max="8192" width="9.140625" style="40" customWidth="1"/>
    <col min="8193" max="8193" width="30.7109375" style="40" customWidth="1"/>
    <col min="8194" max="8194" width="30.140625" style="40" customWidth="1"/>
    <col min="8195" max="8195" width="52.85546875" style="40" customWidth="1"/>
    <col min="8196" max="8196" width="13" style="40" customWidth="1"/>
    <col min="8197" max="8197" width="15.42578125" style="40" customWidth="1"/>
    <col min="8198" max="8198" width="16.7109375" style="40" customWidth="1"/>
    <col min="8199" max="8448" width="9.140625" style="40" customWidth="1"/>
    <col min="8449" max="8449" width="30.7109375" style="40" customWidth="1"/>
    <col min="8450" max="8450" width="30.140625" style="40" customWidth="1"/>
    <col min="8451" max="8451" width="52.85546875" style="40" customWidth="1"/>
    <col min="8452" max="8452" width="13" style="40" customWidth="1"/>
    <col min="8453" max="8453" width="15.42578125" style="40" customWidth="1"/>
    <col min="8454" max="8454" width="16.7109375" style="40" customWidth="1"/>
    <col min="8455" max="8704" width="9.140625" style="40" customWidth="1"/>
    <col min="8705" max="8705" width="30.7109375" style="40" customWidth="1"/>
    <col min="8706" max="8706" width="30.140625" style="40" customWidth="1"/>
    <col min="8707" max="8707" width="52.85546875" style="40" customWidth="1"/>
    <col min="8708" max="8708" width="13" style="40" customWidth="1"/>
    <col min="8709" max="8709" width="15.42578125" style="40" customWidth="1"/>
    <col min="8710" max="8710" width="16.7109375" style="40" customWidth="1"/>
    <col min="8711" max="8960" width="9.140625" style="40" customWidth="1"/>
    <col min="8961" max="8961" width="30.7109375" style="40" customWidth="1"/>
    <col min="8962" max="8962" width="30.140625" style="40" customWidth="1"/>
    <col min="8963" max="8963" width="52.85546875" style="40" customWidth="1"/>
    <col min="8964" max="8964" width="13" style="40" customWidth="1"/>
    <col min="8965" max="8965" width="15.42578125" style="40" customWidth="1"/>
    <col min="8966" max="8966" width="16.7109375" style="40" customWidth="1"/>
    <col min="8967" max="9216" width="9.140625" style="40" customWidth="1"/>
    <col min="9217" max="9217" width="30.7109375" style="40" customWidth="1"/>
    <col min="9218" max="9218" width="30.140625" style="40" customWidth="1"/>
    <col min="9219" max="9219" width="52.85546875" style="40" customWidth="1"/>
    <col min="9220" max="9220" width="13" style="40" customWidth="1"/>
    <col min="9221" max="9221" width="15.42578125" style="40" customWidth="1"/>
    <col min="9222" max="9222" width="16.7109375" style="40" customWidth="1"/>
    <col min="9223" max="9472" width="9.140625" style="40" customWidth="1"/>
    <col min="9473" max="9473" width="30.7109375" style="40" customWidth="1"/>
    <col min="9474" max="9474" width="30.140625" style="40" customWidth="1"/>
    <col min="9475" max="9475" width="52.85546875" style="40" customWidth="1"/>
    <col min="9476" max="9476" width="13" style="40" customWidth="1"/>
    <col min="9477" max="9477" width="15.42578125" style="40" customWidth="1"/>
    <col min="9478" max="9478" width="16.7109375" style="40" customWidth="1"/>
    <col min="9479" max="9728" width="9.140625" style="40" customWidth="1"/>
    <col min="9729" max="9729" width="30.7109375" style="40" customWidth="1"/>
    <col min="9730" max="9730" width="30.140625" style="40" customWidth="1"/>
    <col min="9731" max="9731" width="52.85546875" style="40" customWidth="1"/>
    <col min="9732" max="9732" width="13" style="40" customWidth="1"/>
    <col min="9733" max="9733" width="15.42578125" style="40" customWidth="1"/>
    <col min="9734" max="9734" width="16.7109375" style="40" customWidth="1"/>
    <col min="9735" max="9984" width="9.140625" style="40" customWidth="1"/>
    <col min="9985" max="9985" width="30.7109375" style="40" customWidth="1"/>
    <col min="9986" max="9986" width="30.140625" style="40" customWidth="1"/>
    <col min="9987" max="9987" width="52.85546875" style="40" customWidth="1"/>
    <col min="9988" max="9988" width="13" style="40" customWidth="1"/>
    <col min="9989" max="9989" width="15.42578125" style="40" customWidth="1"/>
    <col min="9990" max="9990" width="16.7109375" style="40" customWidth="1"/>
    <col min="9991" max="10240" width="9.140625" style="40" customWidth="1"/>
    <col min="10241" max="10241" width="30.7109375" style="40" customWidth="1"/>
    <col min="10242" max="10242" width="30.140625" style="40" customWidth="1"/>
    <col min="10243" max="10243" width="52.85546875" style="40" customWidth="1"/>
    <col min="10244" max="10244" width="13" style="40" customWidth="1"/>
    <col min="10245" max="10245" width="15.42578125" style="40" customWidth="1"/>
    <col min="10246" max="10246" width="16.7109375" style="40" customWidth="1"/>
    <col min="10247" max="10496" width="9.140625" style="40" customWidth="1"/>
    <col min="10497" max="10497" width="30.7109375" style="40" customWidth="1"/>
    <col min="10498" max="10498" width="30.140625" style="40" customWidth="1"/>
    <col min="10499" max="10499" width="52.85546875" style="40" customWidth="1"/>
    <col min="10500" max="10500" width="13" style="40" customWidth="1"/>
    <col min="10501" max="10501" width="15.42578125" style="40" customWidth="1"/>
    <col min="10502" max="10502" width="16.7109375" style="40" customWidth="1"/>
    <col min="10503" max="10752" width="9.140625" style="40" customWidth="1"/>
    <col min="10753" max="10753" width="30.7109375" style="40" customWidth="1"/>
    <col min="10754" max="10754" width="30.140625" style="40" customWidth="1"/>
    <col min="10755" max="10755" width="52.85546875" style="40" customWidth="1"/>
    <col min="10756" max="10756" width="13" style="40" customWidth="1"/>
    <col min="10757" max="10757" width="15.42578125" style="40" customWidth="1"/>
    <col min="10758" max="10758" width="16.7109375" style="40" customWidth="1"/>
    <col min="10759" max="11008" width="9.140625" style="40" customWidth="1"/>
    <col min="11009" max="11009" width="30.7109375" style="40" customWidth="1"/>
    <col min="11010" max="11010" width="30.140625" style="40" customWidth="1"/>
    <col min="11011" max="11011" width="52.85546875" style="40" customWidth="1"/>
    <col min="11012" max="11012" width="13" style="40" customWidth="1"/>
    <col min="11013" max="11013" width="15.42578125" style="40" customWidth="1"/>
    <col min="11014" max="11014" width="16.7109375" style="40" customWidth="1"/>
    <col min="11015" max="11264" width="9.140625" style="40" customWidth="1"/>
    <col min="11265" max="11265" width="30.7109375" style="40" customWidth="1"/>
    <col min="11266" max="11266" width="30.140625" style="40" customWidth="1"/>
    <col min="11267" max="11267" width="52.85546875" style="40" customWidth="1"/>
    <col min="11268" max="11268" width="13" style="40" customWidth="1"/>
    <col min="11269" max="11269" width="15.42578125" style="40" customWidth="1"/>
    <col min="11270" max="11270" width="16.7109375" style="40" customWidth="1"/>
    <col min="11271" max="11520" width="9.140625" style="40" customWidth="1"/>
    <col min="11521" max="11521" width="30.7109375" style="40" customWidth="1"/>
    <col min="11522" max="11522" width="30.140625" style="40" customWidth="1"/>
    <col min="11523" max="11523" width="52.85546875" style="40" customWidth="1"/>
    <col min="11524" max="11524" width="13" style="40" customWidth="1"/>
    <col min="11525" max="11525" width="15.42578125" style="40" customWidth="1"/>
    <col min="11526" max="11526" width="16.7109375" style="40" customWidth="1"/>
    <col min="11527" max="11776" width="9.140625" style="40" customWidth="1"/>
    <col min="11777" max="11777" width="30.7109375" style="40" customWidth="1"/>
    <col min="11778" max="11778" width="30.140625" style="40" customWidth="1"/>
    <col min="11779" max="11779" width="52.85546875" style="40" customWidth="1"/>
    <col min="11780" max="11780" width="13" style="40" customWidth="1"/>
    <col min="11781" max="11781" width="15.42578125" style="40" customWidth="1"/>
    <col min="11782" max="11782" width="16.7109375" style="40" customWidth="1"/>
    <col min="11783" max="12032" width="9.140625" style="40" customWidth="1"/>
    <col min="12033" max="12033" width="30.7109375" style="40" customWidth="1"/>
    <col min="12034" max="12034" width="30.140625" style="40" customWidth="1"/>
    <col min="12035" max="12035" width="52.85546875" style="40" customWidth="1"/>
    <col min="12036" max="12036" width="13" style="40" customWidth="1"/>
    <col min="12037" max="12037" width="15.42578125" style="40" customWidth="1"/>
    <col min="12038" max="12038" width="16.7109375" style="40" customWidth="1"/>
    <col min="12039" max="12288" width="9.140625" style="40" customWidth="1"/>
    <col min="12289" max="12289" width="30.7109375" style="40" customWidth="1"/>
    <col min="12290" max="12290" width="30.140625" style="40" customWidth="1"/>
    <col min="12291" max="12291" width="52.85546875" style="40" customWidth="1"/>
    <col min="12292" max="12292" width="13" style="40" customWidth="1"/>
    <col min="12293" max="12293" width="15.42578125" style="40" customWidth="1"/>
    <col min="12294" max="12294" width="16.7109375" style="40" customWidth="1"/>
    <col min="12295" max="12544" width="9.140625" style="40" customWidth="1"/>
    <col min="12545" max="12545" width="30.7109375" style="40" customWidth="1"/>
    <col min="12546" max="12546" width="30.140625" style="40" customWidth="1"/>
    <col min="12547" max="12547" width="52.85546875" style="40" customWidth="1"/>
    <col min="12548" max="12548" width="13" style="40" customWidth="1"/>
    <col min="12549" max="12549" width="15.42578125" style="40" customWidth="1"/>
    <col min="12550" max="12550" width="16.7109375" style="40" customWidth="1"/>
    <col min="12551" max="12800" width="9.140625" style="40" customWidth="1"/>
    <col min="12801" max="12801" width="30.7109375" style="40" customWidth="1"/>
    <col min="12802" max="12802" width="30.140625" style="40" customWidth="1"/>
    <col min="12803" max="12803" width="52.85546875" style="40" customWidth="1"/>
    <col min="12804" max="12804" width="13" style="40" customWidth="1"/>
    <col min="12805" max="12805" width="15.42578125" style="40" customWidth="1"/>
    <col min="12806" max="12806" width="16.7109375" style="40" customWidth="1"/>
    <col min="12807" max="13056" width="9.140625" style="40" customWidth="1"/>
    <col min="13057" max="13057" width="30.7109375" style="40" customWidth="1"/>
    <col min="13058" max="13058" width="30.140625" style="40" customWidth="1"/>
    <col min="13059" max="13059" width="52.85546875" style="40" customWidth="1"/>
    <col min="13060" max="13060" width="13" style="40" customWidth="1"/>
    <col min="13061" max="13061" width="15.42578125" style="40" customWidth="1"/>
    <col min="13062" max="13062" width="16.7109375" style="40" customWidth="1"/>
    <col min="13063" max="13312" width="9.140625" style="40" customWidth="1"/>
    <col min="13313" max="13313" width="30.7109375" style="40" customWidth="1"/>
    <col min="13314" max="13314" width="30.140625" style="40" customWidth="1"/>
    <col min="13315" max="13315" width="52.85546875" style="40" customWidth="1"/>
    <col min="13316" max="13316" width="13" style="40" customWidth="1"/>
    <col min="13317" max="13317" width="15.42578125" style="40" customWidth="1"/>
    <col min="13318" max="13318" width="16.7109375" style="40" customWidth="1"/>
    <col min="13319" max="13568" width="9.140625" style="40" customWidth="1"/>
    <col min="13569" max="13569" width="30.7109375" style="40" customWidth="1"/>
    <col min="13570" max="13570" width="30.140625" style="40" customWidth="1"/>
    <col min="13571" max="13571" width="52.85546875" style="40" customWidth="1"/>
    <col min="13572" max="13572" width="13" style="40" customWidth="1"/>
    <col min="13573" max="13573" width="15.42578125" style="40" customWidth="1"/>
    <col min="13574" max="13574" width="16.7109375" style="40" customWidth="1"/>
    <col min="13575" max="13824" width="9.140625" style="40" customWidth="1"/>
    <col min="13825" max="13825" width="30.7109375" style="40" customWidth="1"/>
    <col min="13826" max="13826" width="30.140625" style="40" customWidth="1"/>
    <col min="13827" max="13827" width="52.85546875" style="40" customWidth="1"/>
    <col min="13828" max="13828" width="13" style="40" customWidth="1"/>
    <col min="13829" max="13829" width="15.42578125" style="40" customWidth="1"/>
    <col min="13830" max="13830" width="16.7109375" style="40" customWidth="1"/>
    <col min="13831" max="14080" width="9.140625" style="40" customWidth="1"/>
    <col min="14081" max="14081" width="30.7109375" style="40" customWidth="1"/>
    <col min="14082" max="14082" width="30.140625" style="40" customWidth="1"/>
    <col min="14083" max="14083" width="52.85546875" style="40" customWidth="1"/>
    <col min="14084" max="14084" width="13" style="40" customWidth="1"/>
    <col min="14085" max="14085" width="15.42578125" style="40" customWidth="1"/>
    <col min="14086" max="14086" width="16.7109375" style="40" customWidth="1"/>
    <col min="14087" max="14336" width="9.140625" style="40" customWidth="1"/>
    <col min="14337" max="14337" width="30.7109375" style="40" customWidth="1"/>
    <col min="14338" max="14338" width="30.140625" style="40" customWidth="1"/>
    <col min="14339" max="14339" width="52.85546875" style="40" customWidth="1"/>
    <col min="14340" max="14340" width="13" style="40" customWidth="1"/>
    <col min="14341" max="14341" width="15.42578125" style="40" customWidth="1"/>
    <col min="14342" max="14342" width="16.7109375" style="40" customWidth="1"/>
    <col min="14343" max="14592" width="9.140625" style="40" customWidth="1"/>
    <col min="14593" max="14593" width="30.7109375" style="40" customWidth="1"/>
    <col min="14594" max="14594" width="30.140625" style="40" customWidth="1"/>
    <col min="14595" max="14595" width="52.85546875" style="40" customWidth="1"/>
    <col min="14596" max="14596" width="13" style="40" customWidth="1"/>
    <col min="14597" max="14597" width="15.42578125" style="40" customWidth="1"/>
    <col min="14598" max="14598" width="16.7109375" style="40" customWidth="1"/>
    <col min="14599" max="14848" width="9.140625" style="40" customWidth="1"/>
    <col min="14849" max="14849" width="30.7109375" style="40" customWidth="1"/>
    <col min="14850" max="14850" width="30.140625" style="40" customWidth="1"/>
    <col min="14851" max="14851" width="52.85546875" style="40" customWidth="1"/>
    <col min="14852" max="14852" width="13" style="40" customWidth="1"/>
    <col min="14853" max="14853" width="15.42578125" style="40" customWidth="1"/>
    <col min="14854" max="14854" width="16.7109375" style="40" customWidth="1"/>
    <col min="14855" max="15104" width="9.140625" style="40" customWidth="1"/>
    <col min="15105" max="15105" width="30.7109375" style="40" customWidth="1"/>
    <col min="15106" max="15106" width="30.140625" style="40" customWidth="1"/>
    <col min="15107" max="15107" width="52.85546875" style="40" customWidth="1"/>
    <col min="15108" max="15108" width="13" style="40" customWidth="1"/>
    <col min="15109" max="15109" width="15.42578125" style="40" customWidth="1"/>
    <col min="15110" max="15110" width="16.7109375" style="40" customWidth="1"/>
    <col min="15111" max="15360" width="9.140625" style="40" customWidth="1"/>
    <col min="15361" max="15361" width="30.7109375" style="40" customWidth="1"/>
    <col min="15362" max="15362" width="30.140625" style="40" customWidth="1"/>
    <col min="15363" max="15363" width="52.85546875" style="40" customWidth="1"/>
    <col min="15364" max="15364" width="13" style="40" customWidth="1"/>
    <col min="15365" max="15365" width="15.42578125" style="40" customWidth="1"/>
    <col min="15366" max="15366" width="16.7109375" style="40" customWidth="1"/>
    <col min="15367" max="15616" width="9.140625" style="40" customWidth="1"/>
    <col min="15617" max="15617" width="30.7109375" style="40" customWidth="1"/>
    <col min="15618" max="15618" width="30.140625" style="40" customWidth="1"/>
    <col min="15619" max="15619" width="52.85546875" style="40" customWidth="1"/>
    <col min="15620" max="15620" width="13" style="40" customWidth="1"/>
    <col min="15621" max="15621" width="15.42578125" style="40" customWidth="1"/>
    <col min="15622" max="15622" width="16.7109375" style="40" customWidth="1"/>
    <col min="15623" max="15872" width="9.140625" style="40" customWidth="1"/>
    <col min="15873" max="15873" width="30.7109375" style="40" customWidth="1"/>
    <col min="15874" max="15874" width="30.140625" style="40" customWidth="1"/>
    <col min="15875" max="15875" width="52.85546875" style="40" customWidth="1"/>
    <col min="15876" max="15876" width="13" style="40" customWidth="1"/>
    <col min="15877" max="15877" width="15.42578125" style="40" customWidth="1"/>
    <col min="15878" max="15878" width="16.7109375" style="40" customWidth="1"/>
    <col min="15879" max="16128" width="9.140625" style="40" customWidth="1"/>
    <col min="16129" max="16129" width="30.7109375" style="40" customWidth="1"/>
    <col min="16130" max="16130" width="30.140625" style="40" customWidth="1"/>
    <col min="16131" max="16131" width="52.85546875" style="40" customWidth="1"/>
    <col min="16132" max="16132" width="13" style="40" customWidth="1"/>
    <col min="16133" max="16133" width="15.42578125" style="40" customWidth="1"/>
    <col min="16134" max="16134" width="16.7109375" style="40" customWidth="1"/>
    <col min="16135" max="16384" width="9.140625" style="40" customWidth="1"/>
  </cols>
  <sheetData>
    <row r="1" spans="1:6" s="34" customFormat="1" ht="36" customHeight="1" x14ac:dyDescent="0.2">
      <c r="A1" s="30" t="s">
        <v>533</v>
      </c>
      <c r="B1" s="30" t="s">
        <v>534</v>
      </c>
      <c r="C1" s="31" t="s">
        <v>535</v>
      </c>
      <c r="D1" s="31" t="s">
        <v>19</v>
      </c>
      <c r="E1" s="32" t="s">
        <v>502</v>
      </c>
      <c r="F1" s="33" t="s">
        <v>536</v>
      </c>
    </row>
    <row r="2" spans="1:6" ht="20.100000000000001" customHeight="1" x14ac:dyDescent="0.2">
      <c r="A2" s="35" t="s">
        <v>511</v>
      </c>
      <c r="B2" s="35" t="s">
        <v>537</v>
      </c>
      <c r="C2" s="36" t="s">
        <v>538</v>
      </c>
      <c r="D2" s="37" t="s">
        <v>503</v>
      </c>
      <c r="E2" s="38">
        <v>944</v>
      </c>
      <c r="F2" s="39" t="s">
        <v>539</v>
      </c>
    </row>
    <row r="3" spans="1:6" ht="24" customHeight="1" x14ac:dyDescent="0.2">
      <c r="A3" s="35" t="s">
        <v>511</v>
      </c>
      <c r="B3" s="35" t="s">
        <v>537</v>
      </c>
      <c r="C3" s="36" t="s">
        <v>540</v>
      </c>
      <c r="D3" s="37" t="s">
        <v>503</v>
      </c>
      <c r="E3" s="38">
        <v>590</v>
      </c>
      <c r="F3" s="39" t="s">
        <v>539</v>
      </c>
    </row>
    <row r="4" spans="1:6" ht="36" customHeight="1" x14ac:dyDescent="0.2">
      <c r="A4" s="41" t="s">
        <v>510</v>
      </c>
      <c r="B4" s="41" t="s">
        <v>541</v>
      </c>
      <c r="C4" s="41" t="s">
        <v>542</v>
      </c>
      <c r="D4" s="42" t="s">
        <v>503</v>
      </c>
      <c r="E4" s="43">
        <v>5000.5</v>
      </c>
      <c r="F4" s="44" t="s">
        <v>543</v>
      </c>
    </row>
    <row r="5" spans="1:6" ht="36" customHeight="1" x14ac:dyDescent="0.2">
      <c r="A5" s="41" t="s">
        <v>510</v>
      </c>
      <c r="B5" s="41" t="s">
        <v>541</v>
      </c>
      <c r="C5" s="41" t="s">
        <v>544</v>
      </c>
      <c r="D5" s="42" t="s">
        <v>503</v>
      </c>
      <c r="E5" s="43">
        <v>10133.5</v>
      </c>
      <c r="F5" s="44" t="s">
        <v>543</v>
      </c>
    </row>
    <row r="6" spans="1:6" ht="36" customHeight="1" x14ac:dyDescent="0.2">
      <c r="A6" s="41" t="s">
        <v>510</v>
      </c>
      <c r="B6" s="41" t="s">
        <v>541</v>
      </c>
      <c r="C6" s="41" t="s">
        <v>545</v>
      </c>
      <c r="D6" s="42" t="s">
        <v>503</v>
      </c>
      <c r="E6" s="43">
        <v>25488</v>
      </c>
      <c r="F6" s="44" t="s">
        <v>543</v>
      </c>
    </row>
    <row r="7" spans="1:6" ht="36" customHeight="1" x14ac:dyDescent="0.2">
      <c r="A7" s="41" t="s">
        <v>510</v>
      </c>
      <c r="B7" s="41" t="s">
        <v>541</v>
      </c>
      <c r="C7" s="41" t="s">
        <v>546</v>
      </c>
      <c r="D7" s="42" t="s">
        <v>503</v>
      </c>
      <c r="E7" s="43">
        <v>61419</v>
      </c>
      <c r="F7" s="44" t="s">
        <v>543</v>
      </c>
    </row>
    <row r="8" spans="1:6" ht="21.95" customHeight="1" x14ac:dyDescent="0.2">
      <c r="A8" s="41" t="s">
        <v>510</v>
      </c>
      <c r="B8" s="41" t="s">
        <v>541</v>
      </c>
      <c r="C8" s="41" t="s">
        <v>547</v>
      </c>
      <c r="D8" s="42" t="s">
        <v>503</v>
      </c>
      <c r="E8" s="43">
        <v>33435.300000000003</v>
      </c>
      <c r="F8" s="44" t="s">
        <v>543</v>
      </c>
    </row>
    <row r="9" spans="1:6" ht="17.100000000000001" customHeight="1" x14ac:dyDescent="0.2">
      <c r="A9" s="41" t="s">
        <v>510</v>
      </c>
      <c r="B9" s="41" t="s">
        <v>541</v>
      </c>
      <c r="C9" s="41" t="s">
        <v>548</v>
      </c>
      <c r="D9" s="42" t="s">
        <v>503</v>
      </c>
      <c r="E9" s="43">
        <v>9410.5</v>
      </c>
      <c r="F9" s="44" t="s">
        <v>543</v>
      </c>
    </row>
    <row r="10" spans="1:6" ht="18.95" customHeight="1" x14ac:dyDescent="0.2">
      <c r="A10" s="41" t="s">
        <v>510</v>
      </c>
      <c r="B10" s="41" t="s">
        <v>541</v>
      </c>
      <c r="C10" s="41" t="s">
        <v>549</v>
      </c>
      <c r="D10" s="42" t="s">
        <v>503</v>
      </c>
      <c r="E10" s="43">
        <v>5929.5</v>
      </c>
      <c r="F10" s="44" t="s">
        <v>543</v>
      </c>
    </row>
    <row r="11" spans="1:6" ht="17.100000000000001" customHeight="1" x14ac:dyDescent="0.2">
      <c r="A11" s="41" t="s">
        <v>510</v>
      </c>
      <c r="B11" s="41" t="s">
        <v>541</v>
      </c>
      <c r="C11" s="41" t="s">
        <v>550</v>
      </c>
      <c r="D11" s="42" t="s">
        <v>503</v>
      </c>
      <c r="E11" s="43">
        <v>65844</v>
      </c>
      <c r="F11" s="44" t="s">
        <v>543</v>
      </c>
    </row>
    <row r="12" spans="1:6" ht="18" customHeight="1" x14ac:dyDescent="0.2">
      <c r="A12" s="41" t="s">
        <v>510</v>
      </c>
      <c r="B12" s="41" t="s">
        <v>541</v>
      </c>
      <c r="C12" s="41" t="s">
        <v>551</v>
      </c>
      <c r="D12" s="42" t="s">
        <v>503</v>
      </c>
      <c r="E12" s="43">
        <v>29393.8</v>
      </c>
      <c r="F12" s="44" t="s">
        <v>543</v>
      </c>
    </row>
    <row r="13" spans="1:6" ht="18" customHeight="1" x14ac:dyDescent="0.2">
      <c r="A13" s="41" t="s">
        <v>510</v>
      </c>
      <c r="B13" s="41" t="s">
        <v>541</v>
      </c>
      <c r="C13" s="41" t="s">
        <v>552</v>
      </c>
      <c r="D13" s="42" t="s">
        <v>503</v>
      </c>
      <c r="E13" s="43">
        <v>27193.1</v>
      </c>
      <c r="F13" s="44" t="s">
        <v>543</v>
      </c>
    </row>
    <row r="14" spans="1:6" ht="48" customHeight="1" x14ac:dyDescent="0.2">
      <c r="A14" s="41" t="s">
        <v>510</v>
      </c>
      <c r="B14" s="41" t="s">
        <v>541</v>
      </c>
      <c r="C14" s="41" t="s">
        <v>553</v>
      </c>
      <c r="D14" s="42" t="s">
        <v>503</v>
      </c>
      <c r="E14" s="43">
        <v>50380.1</v>
      </c>
      <c r="F14" s="44" t="s">
        <v>543</v>
      </c>
    </row>
    <row r="15" spans="1:6" ht="48" customHeight="1" x14ac:dyDescent="0.2">
      <c r="A15" s="41" t="s">
        <v>510</v>
      </c>
      <c r="B15" s="41" t="s">
        <v>541</v>
      </c>
      <c r="C15" s="41" t="s">
        <v>554</v>
      </c>
      <c r="D15" s="42" t="s">
        <v>503</v>
      </c>
      <c r="E15" s="43">
        <v>29323</v>
      </c>
      <c r="F15" s="44" t="s">
        <v>543</v>
      </c>
    </row>
    <row r="16" spans="1:6" ht="48" customHeight="1" x14ac:dyDescent="0.2">
      <c r="A16" s="41" t="s">
        <v>510</v>
      </c>
      <c r="B16" s="41" t="s">
        <v>541</v>
      </c>
      <c r="C16" s="41" t="s">
        <v>555</v>
      </c>
      <c r="D16" s="42" t="s">
        <v>503</v>
      </c>
      <c r="E16" s="43">
        <v>32833.5</v>
      </c>
      <c r="F16" s="44" t="s">
        <v>543</v>
      </c>
    </row>
    <row r="17" spans="1:6" ht="48" customHeight="1" x14ac:dyDescent="0.2">
      <c r="A17" s="41" t="s">
        <v>510</v>
      </c>
      <c r="B17" s="41" t="s">
        <v>541</v>
      </c>
      <c r="C17" s="41" t="s">
        <v>556</v>
      </c>
      <c r="D17" s="42" t="s">
        <v>503</v>
      </c>
      <c r="E17" s="43">
        <v>12537.5</v>
      </c>
      <c r="F17" s="44" t="s">
        <v>543</v>
      </c>
    </row>
    <row r="18" spans="1:6" ht="48" customHeight="1" x14ac:dyDescent="0.2">
      <c r="A18" s="41" t="s">
        <v>510</v>
      </c>
      <c r="B18" s="41" t="s">
        <v>541</v>
      </c>
      <c r="C18" s="41" t="s">
        <v>557</v>
      </c>
      <c r="D18" s="42" t="s">
        <v>503</v>
      </c>
      <c r="E18" s="43">
        <v>12626</v>
      </c>
      <c r="F18" s="44" t="s">
        <v>543</v>
      </c>
    </row>
    <row r="19" spans="1:6" ht="48" customHeight="1" x14ac:dyDescent="0.2">
      <c r="A19" s="41" t="s">
        <v>510</v>
      </c>
      <c r="B19" s="41" t="s">
        <v>541</v>
      </c>
      <c r="C19" s="41" t="s">
        <v>558</v>
      </c>
      <c r="D19" s="42" t="s">
        <v>503</v>
      </c>
      <c r="E19" s="43">
        <v>95892.7</v>
      </c>
      <c r="F19" s="44" t="s">
        <v>543</v>
      </c>
    </row>
    <row r="20" spans="1:6" ht="22.5" customHeight="1" x14ac:dyDescent="0.2">
      <c r="A20" s="41" t="s">
        <v>510</v>
      </c>
      <c r="B20" s="41" t="s">
        <v>541</v>
      </c>
      <c r="C20" s="41" t="s">
        <v>559</v>
      </c>
      <c r="D20" s="42" t="s">
        <v>503</v>
      </c>
      <c r="E20" s="43">
        <v>19706</v>
      </c>
      <c r="F20" s="44" t="s">
        <v>543</v>
      </c>
    </row>
    <row r="21" spans="1:6" ht="22.5" customHeight="1" x14ac:dyDescent="0.2">
      <c r="A21" s="41" t="s">
        <v>510</v>
      </c>
      <c r="B21" s="41" t="s">
        <v>541</v>
      </c>
      <c r="C21" s="41" t="s">
        <v>560</v>
      </c>
      <c r="D21" s="42" t="s">
        <v>503</v>
      </c>
      <c r="E21" s="43">
        <v>30975</v>
      </c>
      <c r="F21" s="44" t="s">
        <v>543</v>
      </c>
    </row>
    <row r="22" spans="1:6" ht="24" customHeight="1" x14ac:dyDescent="0.2">
      <c r="A22" s="41" t="s">
        <v>510</v>
      </c>
      <c r="B22" s="41" t="s">
        <v>541</v>
      </c>
      <c r="C22" s="41" t="s">
        <v>561</v>
      </c>
      <c r="D22" s="42" t="s">
        <v>503</v>
      </c>
      <c r="E22" s="43">
        <v>15251.5</v>
      </c>
      <c r="F22" s="44" t="s">
        <v>543</v>
      </c>
    </row>
    <row r="23" spans="1:6" ht="24" customHeight="1" x14ac:dyDescent="0.2">
      <c r="A23" s="41" t="s">
        <v>510</v>
      </c>
      <c r="B23" s="41" t="s">
        <v>541</v>
      </c>
      <c r="C23" s="41" t="s">
        <v>562</v>
      </c>
      <c r="D23" s="42" t="s">
        <v>503</v>
      </c>
      <c r="E23" s="43">
        <v>24225.4</v>
      </c>
      <c r="F23" s="44" t="s">
        <v>543</v>
      </c>
    </row>
    <row r="24" spans="1:6" ht="22.5" customHeight="1" x14ac:dyDescent="0.2">
      <c r="A24" s="45" t="s">
        <v>516</v>
      </c>
      <c r="B24" s="45" t="s">
        <v>563</v>
      </c>
      <c r="C24" s="46" t="s">
        <v>564</v>
      </c>
      <c r="D24" s="47" t="s">
        <v>565</v>
      </c>
      <c r="E24" s="48">
        <v>1003</v>
      </c>
      <c r="F24" s="49" t="s">
        <v>566</v>
      </c>
    </row>
    <row r="25" spans="1:6" x14ac:dyDescent="0.2">
      <c r="A25" s="45" t="s">
        <v>516</v>
      </c>
      <c r="B25" s="45" t="s">
        <v>563</v>
      </c>
      <c r="C25" s="46" t="s">
        <v>567</v>
      </c>
      <c r="D25" s="47" t="s">
        <v>565</v>
      </c>
      <c r="E25" s="48">
        <v>1003</v>
      </c>
      <c r="F25" s="49" t="s">
        <v>566</v>
      </c>
    </row>
    <row r="26" spans="1:6" ht="24" customHeight="1" x14ac:dyDescent="0.2">
      <c r="A26" s="45" t="s">
        <v>516</v>
      </c>
      <c r="B26" s="45" t="s">
        <v>563</v>
      </c>
      <c r="C26" s="46" t="s">
        <v>568</v>
      </c>
      <c r="D26" s="47" t="s">
        <v>565</v>
      </c>
      <c r="E26" s="48">
        <v>3009</v>
      </c>
      <c r="F26" s="49" t="s">
        <v>566</v>
      </c>
    </row>
    <row r="27" spans="1:6" x14ac:dyDescent="0.2">
      <c r="A27" s="45" t="s">
        <v>516</v>
      </c>
      <c r="B27" s="45" t="s">
        <v>563</v>
      </c>
      <c r="C27" s="46" t="s">
        <v>569</v>
      </c>
      <c r="D27" s="47" t="s">
        <v>565</v>
      </c>
      <c r="E27" s="48">
        <v>1882.1</v>
      </c>
      <c r="F27" s="49" t="s">
        <v>566</v>
      </c>
    </row>
    <row r="28" spans="1:6" x14ac:dyDescent="0.2">
      <c r="A28" s="45" t="s">
        <v>516</v>
      </c>
      <c r="B28" s="45" t="s">
        <v>563</v>
      </c>
      <c r="C28" s="46" t="s">
        <v>570</v>
      </c>
      <c r="D28" s="47" t="s">
        <v>503</v>
      </c>
      <c r="E28" s="48">
        <v>83.78</v>
      </c>
      <c r="F28" s="49" t="s">
        <v>566</v>
      </c>
    </row>
    <row r="29" spans="1:6" x14ac:dyDescent="0.2">
      <c r="A29" s="45" t="s">
        <v>516</v>
      </c>
      <c r="B29" s="45" t="s">
        <v>563</v>
      </c>
      <c r="C29" s="46" t="s">
        <v>571</v>
      </c>
      <c r="D29" s="47" t="s">
        <v>503</v>
      </c>
      <c r="E29" s="48">
        <v>192.34</v>
      </c>
      <c r="F29" s="49" t="s">
        <v>566</v>
      </c>
    </row>
    <row r="30" spans="1:6" x14ac:dyDescent="0.2">
      <c r="A30" s="45" t="s">
        <v>516</v>
      </c>
      <c r="B30" s="45" t="s">
        <v>563</v>
      </c>
      <c r="C30" s="46" t="s">
        <v>572</v>
      </c>
      <c r="D30" s="47" t="s">
        <v>503</v>
      </c>
      <c r="E30" s="48">
        <v>421.26</v>
      </c>
      <c r="F30" s="49" t="s">
        <v>566</v>
      </c>
    </row>
    <row r="31" spans="1:6" x14ac:dyDescent="0.2">
      <c r="A31" s="50" t="s">
        <v>573</v>
      </c>
      <c r="B31" s="50" t="s">
        <v>574</v>
      </c>
      <c r="C31" s="51" t="s">
        <v>575</v>
      </c>
      <c r="D31" s="52" t="s">
        <v>503</v>
      </c>
      <c r="E31" s="53">
        <v>6500</v>
      </c>
      <c r="F31" s="54" t="s">
        <v>576</v>
      </c>
    </row>
    <row r="32" spans="1:6" x14ac:dyDescent="0.2">
      <c r="A32" s="50" t="s">
        <v>573</v>
      </c>
      <c r="B32" s="50" t="s">
        <v>574</v>
      </c>
      <c r="C32" s="51" t="s">
        <v>577</v>
      </c>
      <c r="D32" s="52" t="s">
        <v>503</v>
      </c>
      <c r="E32" s="53">
        <v>7265.26</v>
      </c>
      <c r="F32" s="54" t="s">
        <v>576</v>
      </c>
    </row>
    <row r="33" spans="1:6" x14ac:dyDescent="0.2">
      <c r="A33" s="50" t="s">
        <v>573</v>
      </c>
      <c r="B33" s="50" t="s">
        <v>574</v>
      </c>
      <c r="C33" s="51" t="s">
        <v>578</v>
      </c>
      <c r="D33" s="52" t="s">
        <v>503</v>
      </c>
      <c r="E33" s="53">
        <v>4675.2539999999999</v>
      </c>
      <c r="F33" s="54" t="s">
        <v>576</v>
      </c>
    </row>
    <row r="34" spans="1:6" x14ac:dyDescent="0.2">
      <c r="A34" s="50" t="s">
        <v>573</v>
      </c>
      <c r="B34" s="50" t="s">
        <v>574</v>
      </c>
      <c r="C34" s="51" t="s">
        <v>579</v>
      </c>
      <c r="D34" s="52" t="s">
        <v>503</v>
      </c>
      <c r="E34" s="53">
        <v>16785.5</v>
      </c>
      <c r="F34" s="54" t="s">
        <v>576</v>
      </c>
    </row>
    <row r="35" spans="1:6" x14ac:dyDescent="0.2">
      <c r="A35" s="50" t="s">
        <v>573</v>
      </c>
      <c r="B35" s="50" t="s">
        <v>574</v>
      </c>
      <c r="C35" s="51" t="s">
        <v>580</v>
      </c>
      <c r="D35" s="52" t="s">
        <v>503</v>
      </c>
      <c r="E35" s="53">
        <v>15163</v>
      </c>
      <c r="F35" s="54" t="s">
        <v>576</v>
      </c>
    </row>
    <row r="36" spans="1:6" x14ac:dyDescent="0.2">
      <c r="A36" s="55" t="s">
        <v>530</v>
      </c>
      <c r="B36" s="55" t="s">
        <v>581</v>
      </c>
      <c r="C36" s="56" t="s">
        <v>582</v>
      </c>
      <c r="D36" s="57" t="s">
        <v>503</v>
      </c>
      <c r="E36" s="58">
        <v>2330.5</v>
      </c>
      <c r="F36" s="59" t="s">
        <v>583</v>
      </c>
    </row>
    <row r="37" spans="1:6" x14ac:dyDescent="0.2">
      <c r="A37" s="55" t="s">
        <v>530</v>
      </c>
      <c r="B37" s="55" t="s">
        <v>581</v>
      </c>
      <c r="C37" s="56" t="s">
        <v>584</v>
      </c>
      <c r="D37" s="57"/>
      <c r="E37" s="58">
        <v>1150</v>
      </c>
      <c r="F37" s="59" t="s">
        <v>583</v>
      </c>
    </row>
    <row r="38" spans="1:6" ht="24" customHeight="1" x14ac:dyDescent="0.2">
      <c r="A38" s="55" t="s">
        <v>530</v>
      </c>
      <c r="B38" s="55" t="s">
        <v>581</v>
      </c>
      <c r="C38" s="56" t="s">
        <v>585</v>
      </c>
      <c r="D38" s="57" t="s">
        <v>503</v>
      </c>
      <c r="E38" s="58">
        <v>2330.5</v>
      </c>
      <c r="F38" s="59" t="s">
        <v>583</v>
      </c>
    </row>
    <row r="39" spans="1:6" ht="36" customHeight="1" x14ac:dyDescent="0.2">
      <c r="A39" s="55" t="s">
        <v>530</v>
      </c>
      <c r="B39" s="55" t="s">
        <v>581</v>
      </c>
      <c r="C39" s="56" t="s">
        <v>586</v>
      </c>
      <c r="D39" s="57" t="s">
        <v>503</v>
      </c>
      <c r="E39" s="58">
        <v>3009</v>
      </c>
      <c r="F39" s="59" t="s">
        <v>583</v>
      </c>
    </row>
    <row r="40" spans="1:6" ht="36" customHeight="1" x14ac:dyDescent="0.2">
      <c r="A40" s="55" t="s">
        <v>530</v>
      </c>
      <c r="B40" s="55" t="s">
        <v>581</v>
      </c>
      <c r="C40" s="56" t="s">
        <v>587</v>
      </c>
      <c r="D40" s="57" t="s">
        <v>503</v>
      </c>
      <c r="E40" s="58">
        <v>1150.5</v>
      </c>
      <c r="F40" s="59" t="s">
        <v>583</v>
      </c>
    </row>
    <row r="41" spans="1:6" ht="36" customHeight="1" x14ac:dyDescent="0.2">
      <c r="A41" s="55" t="s">
        <v>530</v>
      </c>
      <c r="B41" s="55" t="s">
        <v>581</v>
      </c>
      <c r="C41" s="56" t="s">
        <v>588</v>
      </c>
      <c r="D41" s="57" t="s">
        <v>503</v>
      </c>
      <c r="E41" s="58">
        <v>1150.5</v>
      </c>
      <c r="F41" s="59" t="s">
        <v>583</v>
      </c>
    </row>
    <row r="42" spans="1:6" ht="24" customHeight="1" x14ac:dyDescent="0.2">
      <c r="A42" s="55" t="s">
        <v>530</v>
      </c>
      <c r="B42" s="55" t="s">
        <v>581</v>
      </c>
      <c r="C42" s="56" t="s">
        <v>589</v>
      </c>
      <c r="D42" s="57" t="s">
        <v>503</v>
      </c>
      <c r="E42" s="58">
        <v>1947</v>
      </c>
      <c r="F42" s="59" t="s">
        <v>583</v>
      </c>
    </row>
    <row r="43" spans="1:6" ht="22.5" customHeight="1" x14ac:dyDescent="0.2">
      <c r="A43" s="55" t="s">
        <v>530</v>
      </c>
      <c r="B43" s="55" t="s">
        <v>581</v>
      </c>
      <c r="C43" s="56" t="s">
        <v>590</v>
      </c>
      <c r="D43" s="57" t="s">
        <v>503</v>
      </c>
      <c r="E43" s="58">
        <v>2212.5</v>
      </c>
      <c r="F43" s="59" t="s">
        <v>583</v>
      </c>
    </row>
    <row r="44" spans="1:6" ht="18.95" customHeight="1" x14ac:dyDescent="0.2">
      <c r="A44" s="60" t="s">
        <v>591</v>
      </c>
      <c r="B44" s="60" t="s">
        <v>592</v>
      </c>
      <c r="C44" s="61" t="s">
        <v>593</v>
      </c>
      <c r="D44" s="62" t="s">
        <v>503</v>
      </c>
      <c r="E44" s="63">
        <v>11210</v>
      </c>
      <c r="F44" s="64" t="s">
        <v>594</v>
      </c>
    </row>
    <row r="45" spans="1:6" ht="17.100000000000001" customHeight="1" x14ac:dyDescent="0.2">
      <c r="A45" s="60" t="s">
        <v>591</v>
      </c>
      <c r="B45" s="60" t="s">
        <v>592</v>
      </c>
      <c r="C45" s="61" t="s">
        <v>595</v>
      </c>
      <c r="D45" s="62" t="s">
        <v>503</v>
      </c>
      <c r="E45" s="63">
        <v>15692.82</v>
      </c>
      <c r="F45" s="64" t="s">
        <v>594</v>
      </c>
    </row>
    <row r="46" spans="1:6" x14ac:dyDescent="0.2">
      <c r="A46" s="60" t="s">
        <v>591</v>
      </c>
      <c r="B46" s="60" t="s">
        <v>592</v>
      </c>
      <c r="C46" s="61" t="s">
        <v>596</v>
      </c>
      <c r="D46" s="62" t="s">
        <v>503</v>
      </c>
      <c r="E46" s="63">
        <v>342200</v>
      </c>
      <c r="F46" s="64" t="s">
        <v>594</v>
      </c>
    </row>
    <row r="47" spans="1:6" ht="21" customHeight="1" x14ac:dyDescent="0.2">
      <c r="A47" s="60" t="s">
        <v>591</v>
      </c>
      <c r="B47" s="60" t="s">
        <v>592</v>
      </c>
      <c r="C47" s="61" t="s">
        <v>597</v>
      </c>
      <c r="D47" s="62" t="s">
        <v>503</v>
      </c>
      <c r="E47" s="63">
        <v>6254</v>
      </c>
      <c r="F47" s="64" t="s">
        <v>594</v>
      </c>
    </row>
    <row r="48" spans="1:6" ht="14.1" customHeight="1" x14ac:dyDescent="0.2">
      <c r="A48" s="60" t="s">
        <v>591</v>
      </c>
      <c r="B48" s="60" t="s">
        <v>592</v>
      </c>
      <c r="C48" s="61" t="s">
        <v>598</v>
      </c>
      <c r="D48" s="62" t="s">
        <v>503</v>
      </c>
      <c r="E48" s="63">
        <v>531000</v>
      </c>
      <c r="F48" s="64" t="s">
        <v>594</v>
      </c>
    </row>
    <row r="49" spans="1:6" ht="24" customHeight="1" x14ac:dyDescent="0.2">
      <c r="A49" s="60" t="s">
        <v>591</v>
      </c>
      <c r="B49" s="60" t="s">
        <v>592</v>
      </c>
      <c r="C49" s="61" t="s">
        <v>599</v>
      </c>
      <c r="D49" s="62" t="s">
        <v>503</v>
      </c>
      <c r="E49" s="63">
        <v>49794.525000000001</v>
      </c>
      <c r="F49" s="64" t="s">
        <v>594</v>
      </c>
    </row>
    <row r="50" spans="1:6" x14ac:dyDescent="0.2">
      <c r="A50" s="60" t="s">
        <v>591</v>
      </c>
      <c r="B50" s="60" t="s">
        <v>592</v>
      </c>
      <c r="C50" s="61" t="s">
        <v>600</v>
      </c>
      <c r="D50" s="62" t="s">
        <v>503</v>
      </c>
      <c r="E50" s="63">
        <v>275000</v>
      </c>
      <c r="F50" s="64" t="s">
        <v>594</v>
      </c>
    </row>
    <row r="51" spans="1:6" ht="24" customHeight="1" x14ac:dyDescent="0.2">
      <c r="A51" s="60" t="s">
        <v>591</v>
      </c>
      <c r="B51" s="60" t="s">
        <v>592</v>
      </c>
      <c r="C51" s="61" t="s">
        <v>601</v>
      </c>
      <c r="D51" s="62" t="s">
        <v>503</v>
      </c>
      <c r="E51" s="63">
        <v>8407.5</v>
      </c>
      <c r="F51" s="64" t="s">
        <v>594</v>
      </c>
    </row>
    <row r="52" spans="1:6" ht="15.95" customHeight="1" x14ac:dyDescent="0.2">
      <c r="A52" s="60" t="s">
        <v>591</v>
      </c>
      <c r="B52" s="60" t="s">
        <v>592</v>
      </c>
      <c r="C52" s="61" t="s">
        <v>602</v>
      </c>
      <c r="D52" s="62" t="s">
        <v>503</v>
      </c>
      <c r="E52" s="63">
        <v>96885.151100000003</v>
      </c>
      <c r="F52" s="64" t="s">
        <v>594</v>
      </c>
    </row>
    <row r="53" spans="1:6" ht="15" customHeight="1" x14ac:dyDescent="0.2">
      <c r="A53" s="60" t="s">
        <v>591</v>
      </c>
      <c r="B53" s="60" t="s">
        <v>592</v>
      </c>
      <c r="C53" s="61" t="s">
        <v>603</v>
      </c>
      <c r="D53" s="62" t="s">
        <v>503</v>
      </c>
      <c r="E53" s="63">
        <v>250160</v>
      </c>
      <c r="F53" s="64" t="s">
        <v>594</v>
      </c>
    </row>
    <row r="54" spans="1:6" ht="24" customHeight="1" x14ac:dyDescent="0.2">
      <c r="A54" s="60" t="s">
        <v>591</v>
      </c>
      <c r="B54" s="60" t="s">
        <v>592</v>
      </c>
      <c r="C54" s="61" t="s">
        <v>604</v>
      </c>
      <c r="D54" s="62" t="s">
        <v>503</v>
      </c>
      <c r="E54" s="63">
        <v>2950</v>
      </c>
      <c r="F54" s="64" t="s">
        <v>594</v>
      </c>
    </row>
    <row r="55" spans="1:6" ht="14.1" customHeight="1" x14ac:dyDescent="0.2">
      <c r="A55" s="60" t="s">
        <v>591</v>
      </c>
      <c r="B55" s="60" t="s">
        <v>592</v>
      </c>
      <c r="C55" s="61" t="s">
        <v>605</v>
      </c>
      <c r="D55" s="62" t="s">
        <v>503</v>
      </c>
      <c r="E55" s="63">
        <v>226560</v>
      </c>
      <c r="F55" s="64" t="s">
        <v>594</v>
      </c>
    </row>
    <row r="56" spans="1:6" ht="30.75" customHeight="1" x14ac:dyDescent="0.2">
      <c r="A56" s="60" t="s">
        <v>591</v>
      </c>
      <c r="B56" s="60" t="s">
        <v>592</v>
      </c>
      <c r="C56" s="61" t="s">
        <v>606</v>
      </c>
      <c r="D56" s="62" t="s">
        <v>503</v>
      </c>
      <c r="E56" s="63">
        <v>501500</v>
      </c>
      <c r="F56" s="64" t="s">
        <v>594</v>
      </c>
    </row>
    <row r="57" spans="1:6" ht="15" customHeight="1" x14ac:dyDescent="0.2">
      <c r="A57" s="60" t="s">
        <v>591</v>
      </c>
      <c r="B57" s="60" t="s">
        <v>592</v>
      </c>
      <c r="C57" s="61" t="s">
        <v>607</v>
      </c>
      <c r="D57" s="62" t="s">
        <v>503</v>
      </c>
      <c r="E57" s="63">
        <v>41300</v>
      </c>
      <c r="F57" s="64" t="s">
        <v>594</v>
      </c>
    </row>
    <row r="58" spans="1:6" ht="24" customHeight="1" x14ac:dyDescent="0.2">
      <c r="A58" s="60" t="s">
        <v>591</v>
      </c>
      <c r="B58" s="60" t="s">
        <v>592</v>
      </c>
      <c r="C58" s="61" t="s">
        <v>608</v>
      </c>
      <c r="D58" s="62" t="s">
        <v>503</v>
      </c>
      <c r="E58" s="63">
        <v>49560</v>
      </c>
      <c r="F58" s="64" t="s">
        <v>594</v>
      </c>
    </row>
    <row r="59" spans="1:6" ht="14.1" customHeight="1" x14ac:dyDescent="0.2">
      <c r="A59" s="60" t="s">
        <v>591</v>
      </c>
      <c r="B59" s="60" t="s">
        <v>592</v>
      </c>
      <c r="C59" s="61" t="s">
        <v>609</v>
      </c>
      <c r="D59" s="62" t="s">
        <v>503</v>
      </c>
      <c r="E59" s="63">
        <v>188800</v>
      </c>
      <c r="F59" s="64" t="s">
        <v>594</v>
      </c>
    </row>
    <row r="60" spans="1:6" ht="15" customHeight="1" x14ac:dyDescent="0.2">
      <c r="A60" s="60" t="s">
        <v>591</v>
      </c>
      <c r="B60" s="60" t="s">
        <v>592</v>
      </c>
      <c r="C60" s="61" t="s">
        <v>610</v>
      </c>
      <c r="D60" s="62" t="s">
        <v>503</v>
      </c>
      <c r="E60" s="63">
        <v>27140</v>
      </c>
      <c r="F60" s="64" t="s">
        <v>594</v>
      </c>
    </row>
    <row r="61" spans="1:6" ht="15.95" customHeight="1" x14ac:dyDescent="0.2">
      <c r="A61" s="60" t="s">
        <v>591</v>
      </c>
      <c r="B61" s="60" t="s">
        <v>592</v>
      </c>
      <c r="C61" s="61" t="s">
        <v>611</v>
      </c>
      <c r="D61" s="62" t="s">
        <v>503</v>
      </c>
      <c r="E61" s="63">
        <v>49219.1806</v>
      </c>
      <c r="F61" s="64" t="s">
        <v>594</v>
      </c>
    </row>
    <row r="62" spans="1:6" ht="18.95" customHeight="1" x14ac:dyDescent="0.2">
      <c r="A62" s="60" t="s">
        <v>591</v>
      </c>
      <c r="B62" s="60" t="s">
        <v>592</v>
      </c>
      <c r="C62" s="61" t="s">
        <v>612</v>
      </c>
      <c r="D62" s="62" t="s">
        <v>503</v>
      </c>
      <c r="E62" s="63">
        <v>26137.0707</v>
      </c>
      <c r="F62" s="64" t="s">
        <v>594</v>
      </c>
    </row>
    <row r="63" spans="1:6" ht="20.100000000000001" customHeight="1" x14ac:dyDescent="0.2">
      <c r="A63" s="60" t="s">
        <v>591</v>
      </c>
      <c r="B63" s="60" t="s">
        <v>592</v>
      </c>
      <c r="C63" s="61" t="s">
        <v>613</v>
      </c>
      <c r="D63" s="62" t="s">
        <v>503</v>
      </c>
      <c r="E63" s="63">
        <v>105563.74400000001</v>
      </c>
      <c r="F63" s="64" t="s">
        <v>594</v>
      </c>
    </row>
    <row r="64" spans="1:6" ht="18.95" customHeight="1" x14ac:dyDescent="0.2">
      <c r="A64" s="60" t="s">
        <v>591</v>
      </c>
      <c r="B64" s="60" t="s">
        <v>592</v>
      </c>
      <c r="C64" s="61" t="s">
        <v>614</v>
      </c>
      <c r="D64" s="62" t="s">
        <v>503</v>
      </c>
      <c r="E64" s="63">
        <v>6490</v>
      </c>
      <c r="F64" s="64" t="s">
        <v>594</v>
      </c>
    </row>
    <row r="65" spans="1:6" ht="15" customHeight="1" x14ac:dyDescent="0.2">
      <c r="A65" s="60" t="s">
        <v>591</v>
      </c>
      <c r="B65" s="60" t="s">
        <v>592</v>
      </c>
      <c r="C65" s="61" t="s">
        <v>615</v>
      </c>
      <c r="D65" s="62" t="s">
        <v>503</v>
      </c>
      <c r="E65" s="63">
        <v>30335.3338</v>
      </c>
      <c r="F65" s="64" t="s">
        <v>594</v>
      </c>
    </row>
    <row r="66" spans="1:6" ht="24" customHeight="1" x14ac:dyDescent="0.2">
      <c r="A66" s="60" t="s">
        <v>591</v>
      </c>
      <c r="B66" s="60" t="s">
        <v>592</v>
      </c>
      <c r="C66" s="61" t="s">
        <v>616</v>
      </c>
      <c r="D66" s="62" t="s">
        <v>503</v>
      </c>
      <c r="E66" s="63">
        <v>72981.654699999999</v>
      </c>
      <c r="F66" s="64" t="s">
        <v>594</v>
      </c>
    </row>
    <row r="67" spans="1:6" x14ac:dyDescent="0.2">
      <c r="A67" s="60" t="s">
        <v>591</v>
      </c>
      <c r="B67" s="60" t="s">
        <v>592</v>
      </c>
      <c r="C67" s="61" t="s">
        <v>617</v>
      </c>
      <c r="D67" s="62" t="s">
        <v>503</v>
      </c>
      <c r="E67" s="63">
        <v>172048.60250000001</v>
      </c>
      <c r="F67" s="64" t="s">
        <v>594</v>
      </c>
    </row>
    <row r="68" spans="1:6" x14ac:dyDescent="0.2">
      <c r="A68" s="60" t="s">
        <v>591</v>
      </c>
      <c r="B68" s="60" t="s">
        <v>592</v>
      </c>
      <c r="C68" s="61" t="s">
        <v>618</v>
      </c>
      <c r="D68" s="62" t="s">
        <v>503</v>
      </c>
      <c r="E68" s="63">
        <v>104465.4</v>
      </c>
      <c r="F68" s="64" t="s">
        <v>594</v>
      </c>
    </row>
    <row r="69" spans="1:6" x14ac:dyDescent="0.2">
      <c r="A69" s="60" t="s">
        <v>591</v>
      </c>
      <c r="B69" s="60" t="s">
        <v>592</v>
      </c>
      <c r="C69" s="61" t="s">
        <v>619</v>
      </c>
      <c r="D69" s="62" t="s">
        <v>503</v>
      </c>
      <c r="E69" s="63">
        <v>8314.2916999999998</v>
      </c>
      <c r="F69" s="64" t="s">
        <v>594</v>
      </c>
    </row>
    <row r="70" spans="1:6" x14ac:dyDescent="0.2">
      <c r="A70" s="60" t="s">
        <v>591</v>
      </c>
      <c r="B70" s="60" t="s">
        <v>592</v>
      </c>
      <c r="C70" s="61" t="s">
        <v>620</v>
      </c>
      <c r="D70" s="62" t="s">
        <v>503</v>
      </c>
      <c r="E70" s="63">
        <v>198806.39999999999</v>
      </c>
      <c r="F70" s="64" t="s">
        <v>594</v>
      </c>
    </row>
    <row r="71" spans="1:6" x14ac:dyDescent="0.2">
      <c r="A71" s="60" t="s">
        <v>591</v>
      </c>
      <c r="B71" s="60" t="s">
        <v>592</v>
      </c>
      <c r="C71" s="61" t="s">
        <v>621</v>
      </c>
      <c r="D71" s="62" t="s">
        <v>503</v>
      </c>
      <c r="E71" s="63">
        <v>11313.84</v>
      </c>
      <c r="F71" s="64" t="s">
        <v>594</v>
      </c>
    </row>
    <row r="72" spans="1:6" x14ac:dyDescent="0.2">
      <c r="A72" s="60" t="s">
        <v>591</v>
      </c>
      <c r="B72" s="60" t="s">
        <v>592</v>
      </c>
      <c r="C72" s="61" t="s">
        <v>622</v>
      </c>
      <c r="D72" s="62" t="s">
        <v>503</v>
      </c>
      <c r="E72" s="63">
        <v>469017.40850000002</v>
      </c>
      <c r="F72" s="64" t="s">
        <v>594</v>
      </c>
    </row>
    <row r="73" spans="1:6" ht="24" customHeight="1" x14ac:dyDescent="0.2">
      <c r="A73" s="60" t="s">
        <v>591</v>
      </c>
      <c r="B73" s="60" t="s">
        <v>592</v>
      </c>
      <c r="C73" s="61" t="s">
        <v>623</v>
      </c>
      <c r="D73" s="62" t="s">
        <v>503</v>
      </c>
      <c r="E73" s="63">
        <v>4501.7</v>
      </c>
      <c r="F73" s="64" t="s">
        <v>594</v>
      </c>
    </row>
    <row r="74" spans="1:6" x14ac:dyDescent="0.2">
      <c r="A74" s="60" t="s">
        <v>591</v>
      </c>
      <c r="B74" s="60" t="s">
        <v>592</v>
      </c>
      <c r="C74" s="61" t="s">
        <v>624</v>
      </c>
      <c r="D74" s="62" t="s">
        <v>503</v>
      </c>
      <c r="E74" s="63">
        <v>161582.93400000001</v>
      </c>
      <c r="F74" s="64" t="s">
        <v>594</v>
      </c>
    </row>
    <row r="75" spans="1:6" ht="24" customHeight="1" x14ac:dyDescent="0.2">
      <c r="A75" s="60" t="s">
        <v>591</v>
      </c>
      <c r="B75" s="60" t="s">
        <v>592</v>
      </c>
      <c r="C75" s="61" t="s">
        <v>625</v>
      </c>
      <c r="D75" s="62" t="s">
        <v>503</v>
      </c>
      <c r="E75" s="63">
        <v>344224.6911</v>
      </c>
      <c r="F75" s="64" t="s">
        <v>594</v>
      </c>
    </row>
    <row r="76" spans="1:6" x14ac:dyDescent="0.2">
      <c r="A76" s="60" t="s">
        <v>591</v>
      </c>
      <c r="B76" s="60" t="s">
        <v>592</v>
      </c>
      <c r="C76" s="61" t="s">
        <v>626</v>
      </c>
      <c r="D76" s="62" t="s">
        <v>503</v>
      </c>
      <c r="E76" s="63">
        <v>24151.661800000002</v>
      </c>
      <c r="F76" s="64" t="s">
        <v>594</v>
      </c>
    </row>
    <row r="77" spans="1:6" x14ac:dyDescent="0.2">
      <c r="A77" s="60" t="s">
        <v>591</v>
      </c>
      <c r="B77" s="60" t="s">
        <v>592</v>
      </c>
      <c r="C77" s="61" t="s">
        <v>627</v>
      </c>
      <c r="D77" s="62" t="s">
        <v>503</v>
      </c>
      <c r="E77" s="63">
        <v>12836.04</v>
      </c>
      <c r="F77" s="64" t="s">
        <v>594</v>
      </c>
    </row>
    <row r="78" spans="1:6" ht="24" customHeight="1" x14ac:dyDescent="0.2">
      <c r="A78" s="60" t="s">
        <v>591</v>
      </c>
      <c r="B78" s="60" t="s">
        <v>592</v>
      </c>
      <c r="C78" s="61" t="s">
        <v>628</v>
      </c>
      <c r="D78" s="62" t="s">
        <v>503</v>
      </c>
      <c r="E78" s="63">
        <v>45994.842499999999</v>
      </c>
      <c r="F78" s="64" t="s">
        <v>594</v>
      </c>
    </row>
    <row r="79" spans="1:6" x14ac:dyDescent="0.2">
      <c r="A79" s="60" t="s">
        <v>591</v>
      </c>
      <c r="B79" s="60" t="s">
        <v>592</v>
      </c>
      <c r="C79" s="61" t="s">
        <v>629</v>
      </c>
      <c r="D79" s="62" t="s">
        <v>503</v>
      </c>
      <c r="E79" s="63">
        <v>111029.4216</v>
      </c>
      <c r="F79" s="64" t="s">
        <v>594</v>
      </c>
    </row>
    <row r="80" spans="1:6" x14ac:dyDescent="0.2">
      <c r="A80" s="60" t="s">
        <v>591</v>
      </c>
      <c r="B80" s="60" t="s">
        <v>592</v>
      </c>
      <c r="C80" s="61" t="s">
        <v>630</v>
      </c>
      <c r="D80" s="62" t="s">
        <v>503</v>
      </c>
      <c r="E80" s="63">
        <v>1770</v>
      </c>
      <c r="F80" s="64" t="s">
        <v>594</v>
      </c>
    </row>
    <row r="81" spans="1:6" ht="24" customHeight="1" x14ac:dyDescent="0.2">
      <c r="A81" s="60" t="s">
        <v>591</v>
      </c>
      <c r="B81" s="60" t="s">
        <v>592</v>
      </c>
      <c r="C81" s="61" t="s">
        <v>631</v>
      </c>
      <c r="D81" s="62" t="s">
        <v>503</v>
      </c>
      <c r="E81" s="63">
        <v>4524.9931999999999</v>
      </c>
      <c r="F81" s="64" t="s">
        <v>594</v>
      </c>
    </row>
    <row r="82" spans="1:6" ht="18.75" customHeight="1" x14ac:dyDescent="0.2">
      <c r="A82" s="60" t="s">
        <v>591</v>
      </c>
      <c r="B82" s="60" t="s">
        <v>592</v>
      </c>
      <c r="C82" s="61" t="s">
        <v>632</v>
      </c>
      <c r="D82" s="62" t="s">
        <v>503</v>
      </c>
      <c r="E82" s="63">
        <v>3299.87</v>
      </c>
      <c r="F82" s="64" t="s">
        <v>594</v>
      </c>
    </row>
    <row r="83" spans="1:6" ht="20.25" customHeight="1" x14ac:dyDescent="0.2">
      <c r="A83" s="60" t="s">
        <v>591</v>
      </c>
      <c r="B83" s="60" t="s">
        <v>592</v>
      </c>
      <c r="C83" s="61" t="s">
        <v>633</v>
      </c>
      <c r="D83" s="62" t="s">
        <v>503</v>
      </c>
      <c r="E83" s="63">
        <v>4242.6899999999996</v>
      </c>
      <c r="F83" s="64" t="s">
        <v>594</v>
      </c>
    </row>
    <row r="84" spans="1:6" ht="21.95" customHeight="1" x14ac:dyDescent="0.2">
      <c r="A84" s="60" t="s">
        <v>591</v>
      </c>
      <c r="B84" s="60" t="s">
        <v>592</v>
      </c>
      <c r="C84" s="61" t="s">
        <v>634</v>
      </c>
      <c r="D84" s="62" t="s">
        <v>503</v>
      </c>
      <c r="E84" s="63">
        <v>11859.991</v>
      </c>
      <c r="F84" s="64" t="s">
        <v>594</v>
      </c>
    </row>
    <row r="85" spans="1:6" ht="18" customHeight="1" x14ac:dyDescent="0.2">
      <c r="A85" s="60" t="s">
        <v>591</v>
      </c>
      <c r="B85" s="60" t="s">
        <v>592</v>
      </c>
      <c r="C85" s="61" t="s">
        <v>635</v>
      </c>
      <c r="D85" s="62" t="s">
        <v>503</v>
      </c>
      <c r="E85" s="63">
        <v>1479.9914000000001</v>
      </c>
      <c r="F85" s="64" t="s">
        <v>594</v>
      </c>
    </row>
    <row r="86" spans="1:6" ht="24" customHeight="1" x14ac:dyDescent="0.2">
      <c r="A86" s="60" t="s">
        <v>591</v>
      </c>
      <c r="B86" s="60" t="s">
        <v>592</v>
      </c>
      <c r="C86" s="61" t="s">
        <v>636</v>
      </c>
      <c r="D86" s="62" t="s">
        <v>503</v>
      </c>
      <c r="E86" s="63">
        <v>1999.9938</v>
      </c>
      <c r="F86" s="64" t="s">
        <v>594</v>
      </c>
    </row>
    <row r="87" spans="1:6" ht="24" customHeight="1" x14ac:dyDescent="0.2">
      <c r="A87" s="60" t="s">
        <v>591</v>
      </c>
      <c r="B87" s="60" t="s">
        <v>592</v>
      </c>
      <c r="C87" s="61" t="s">
        <v>637</v>
      </c>
      <c r="D87" s="62" t="s">
        <v>503</v>
      </c>
      <c r="E87" s="63">
        <v>6938.4</v>
      </c>
      <c r="F87" s="64" t="s">
        <v>594</v>
      </c>
    </row>
    <row r="88" spans="1:6" x14ac:dyDescent="0.2">
      <c r="A88" s="60" t="s">
        <v>591</v>
      </c>
      <c r="B88" s="60" t="s">
        <v>592</v>
      </c>
      <c r="C88" s="61" t="s">
        <v>638</v>
      </c>
      <c r="D88" s="62" t="s">
        <v>503</v>
      </c>
      <c r="E88" s="63">
        <v>938.18259999999998</v>
      </c>
      <c r="F88" s="64" t="s">
        <v>594</v>
      </c>
    </row>
    <row r="89" spans="1:6" x14ac:dyDescent="0.2">
      <c r="A89" s="60" t="s">
        <v>591</v>
      </c>
      <c r="B89" s="60" t="s">
        <v>592</v>
      </c>
      <c r="C89" s="61" t="s">
        <v>639</v>
      </c>
      <c r="D89" s="62" t="s">
        <v>503</v>
      </c>
      <c r="E89" s="63">
        <v>3519.94</v>
      </c>
      <c r="F89" s="64" t="s">
        <v>594</v>
      </c>
    </row>
    <row r="90" spans="1:6" ht="20.100000000000001" customHeight="1" x14ac:dyDescent="0.2">
      <c r="A90" s="60" t="s">
        <v>591</v>
      </c>
      <c r="B90" s="60" t="s">
        <v>592</v>
      </c>
      <c r="C90" s="61" t="s">
        <v>640</v>
      </c>
      <c r="D90" s="62" t="s">
        <v>503</v>
      </c>
      <c r="E90" s="63">
        <v>9</v>
      </c>
      <c r="F90" s="64" t="s">
        <v>594</v>
      </c>
    </row>
    <row r="91" spans="1:6" ht="20.100000000000001" customHeight="1" x14ac:dyDescent="0.2">
      <c r="A91" s="60" t="s">
        <v>591</v>
      </c>
      <c r="B91" s="60" t="s">
        <v>592</v>
      </c>
      <c r="C91" s="61" t="s">
        <v>641</v>
      </c>
      <c r="D91" s="62" t="s">
        <v>503</v>
      </c>
      <c r="E91" s="63">
        <v>63229.120000000003</v>
      </c>
      <c r="F91" s="64" t="s">
        <v>594</v>
      </c>
    </row>
    <row r="92" spans="1:6" ht="24.75" customHeight="1" x14ac:dyDescent="0.2">
      <c r="A92" s="60" t="s">
        <v>591</v>
      </c>
      <c r="B92" s="60" t="s">
        <v>592</v>
      </c>
      <c r="C92" s="61" t="s">
        <v>642</v>
      </c>
      <c r="D92" s="62" t="s">
        <v>503</v>
      </c>
      <c r="E92" s="63">
        <v>475540</v>
      </c>
      <c r="F92" s="64" t="s">
        <v>594</v>
      </c>
    </row>
    <row r="93" spans="1:6" x14ac:dyDescent="0.2">
      <c r="A93" s="60" t="s">
        <v>591</v>
      </c>
      <c r="B93" s="60" t="s">
        <v>592</v>
      </c>
      <c r="C93" s="61" t="s">
        <v>643</v>
      </c>
      <c r="D93" s="62" t="s">
        <v>503</v>
      </c>
      <c r="E93" s="63">
        <v>490481.16</v>
      </c>
      <c r="F93" s="64" t="s">
        <v>594</v>
      </c>
    </row>
    <row r="94" spans="1:6" ht="24" customHeight="1" x14ac:dyDescent="0.2">
      <c r="A94" s="60" t="s">
        <v>591</v>
      </c>
      <c r="B94" s="60" t="s">
        <v>592</v>
      </c>
      <c r="C94" s="61" t="s">
        <v>644</v>
      </c>
      <c r="D94" s="62" t="s">
        <v>503</v>
      </c>
      <c r="E94" s="63">
        <v>74340</v>
      </c>
      <c r="F94" s="64" t="s">
        <v>594</v>
      </c>
    </row>
    <row r="95" spans="1:6" ht="15" customHeight="1" x14ac:dyDescent="0.2">
      <c r="A95" s="60" t="s">
        <v>591</v>
      </c>
      <c r="B95" s="60" t="s">
        <v>592</v>
      </c>
      <c r="C95" s="61" t="s">
        <v>645</v>
      </c>
      <c r="D95" s="62" t="s">
        <v>503</v>
      </c>
      <c r="E95" s="63">
        <v>40101.792600000001</v>
      </c>
      <c r="F95" s="64" t="s">
        <v>594</v>
      </c>
    </row>
    <row r="96" spans="1:6" ht="14.1" customHeight="1" x14ac:dyDescent="0.2">
      <c r="A96" s="60" t="s">
        <v>591</v>
      </c>
      <c r="B96" s="60" t="s">
        <v>592</v>
      </c>
      <c r="C96" s="61" t="s">
        <v>646</v>
      </c>
      <c r="D96" s="62" t="s">
        <v>503</v>
      </c>
      <c r="E96" s="63">
        <v>386697.033</v>
      </c>
      <c r="F96" s="64" t="s">
        <v>594</v>
      </c>
    </row>
    <row r="97" spans="1:6" x14ac:dyDescent="0.2">
      <c r="A97" s="60" t="s">
        <v>591</v>
      </c>
      <c r="B97" s="60" t="s">
        <v>592</v>
      </c>
      <c r="C97" s="61" t="s">
        <v>647</v>
      </c>
      <c r="D97" s="62" t="s">
        <v>503</v>
      </c>
      <c r="E97" s="63">
        <v>142177.25599999999</v>
      </c>
      <c r="F97" s="64" t="s">
        <v>594</v>
      </c>
    </row>
    <row r="98" spans="1:6" x14ac:dyDescent="0.2">
      <c r="A98" s="60" t="s">
        <v>591</v>
      </c>
      <c r="B98" s="60" t="s">
        <v>592</v>
      </c>
      <c r="C98" s="61" t="s">
        <v>648</v>
      </c>
      <c r="D98" s="62" t="s">
        <v>503</v>
      </c>
      <c r="E98" s="63">
        <v>26868.6</v>
      </c>
      <c r="F98" s="64" t="s">
        <v>594</v>
      </c>
    </row>
    <row r="99" spans="1:6" ht="24" customHeight="1" x14ac:dyDescent="0.2">
      <c r="A99" s="60" t="s">
        <v>591</v>
      </c>
      <c r="B99" s="60" t="s">
        <v>592</v>
      </c>
      <c r="C99" s="61" t="s">
        <v>649</v>
      </c>
      <c r="D99" s="62" t="s">
        <v>503</v>
      </c>
      <c r="E99" s="63">
        <v>1897493.1</v>
      </c>
      <c r="F99" s="64" t="s">
        <v>594</v>
      </c>
    </row>
    <row r="100" spans="1:6" x14ac:dyDescent="0.2">
      <c r="A100" s="60" t="s">
        <v>591</v>
      </c>
      <c r="B100" s="60" t="s">
        <v>592</v>
      </c>
      <c r="C100" s="61" t="s">
        <v>650</v>
      </c>
      <c r="D100" s="62" t="s">
        <v>503</v>
      </c>
      <c r="E100" s="63">
        <v>232041.1</v>
      </c>
      <c r="F100" s="64" t="s">
        <v>594</v>
      </c>
    </row>
    <row r="101" spans="1:6" ht="24" customHeight="1" x14ac:dyDescent="0.2">
      <c r="A101" s="60" t="s">
        <v>591</v>
      </c>
      <c r="B101" s="60" t="s">
        <v>592</v>
      </c>
      <c r="C101" s="61" t="s">
        <v>651</v>
      </c>
      <c r="D101" s="62" t="s">
        <v>503</v>
      </c>
      <c r="E101" s="63">
        <v>34703.800000000003</v>
      </c>
      <c r="F101" s="64" t="s">
        <v>594</v>
      </c>
    </row>
    <row r="102" spans="1:6" ht="24" customHeight="1" x14ac:dyDescent="0.2">
      <c r="A102" s="60" t="s">
        <v>591</v>
      </c>
      <c r="B102" s="60" t="s">
        <v>592</v>
      </c>
      <c r="C102" s="61" t="s">
        <v>652</v>
      </c>
      <c r="D102" s="62" t="s">
        <v>503</v>
      </c>
      <c r="E102" s="63">
        <v>8903.1</v>
      </c>
      <c r="F102" s="64" t="s">
        <v>594</v>
      </c>
    </row>
    <row r="103" spans="1:6" ht="15.95" customHeight="1" x14ac:dyDescent="0.2">
      <c r="A103" s="60" t="s">
        <v>591</v>
      </c>
      <c r="B103" s="60" t="s">
        <v>592</v>
      </c>
      <c r="C103" s="61" t="s">
        <v>653</v>
      </c>
      <c r="D103" s="62" t="s">
        <v>503</v>
      </c>
      <c r="E103" s="63">
        <v>130316.25</v>
      </c>
      <c r="F103" s="61" t="s">
        <v>594</v>
      </c>
    </row>
    <row r="104" spans="1:6" x14ac:dyDescent="0.2">
      <c r="A104" s="60" t="s">
        <v>591</v>
      </c>
      <c r="B104" s="60" t="s">
        <v>592</v>
      </c>
      <c r="C104" s="61" t="s">
        <v>654</v>
      </c>
      <c r="D104" s="62" t="s">
        <v>503</v>
      </c>
      <c r="E104" s="63">
        <v>22139.75</v>
      </c>
      <c r="F104" s="64" t="s">
        <v>594</v>
      </c>
    </row>
    <row r="105" spans="1:6" ht="24" customHeight="1" x14ac:dyDescent="0.2">
      <c r="A105" s="60" t="s">
        <v>591</v>
      </c>
      <c r="B105" s="60" t="s">
        <v>592</v>
      </c>
      <c r="C105" s="61" t="s">
        <v>655</v>
      </c>
      <c r="D105" s="62" t="s">
        <v>503</v>
      </c>
      <c r="E105" s="63">
        <v>62932.232000000004</v>
      </c>
      <c r="F105" s="64" t="s">
        <v>594</v>
      </c>
    </row>
    <row r="106" spans="1:6" ht="24" customHeight="1" x14ac:dyDescent="0.2">
      <c r="A106" s="60" t="s">
        <v>591</v>
      </c>
      <c r="B106" s="60" t="s">
        <v>592</v>
      </c>
      <c r="C106" s="61" t="s">
        <v>656</v>
      </c>
      <c r="D106" s="62" t="s">
        <v>503</v>
      </c>
      <c r="E106" s="63">
        <v>62932.232199999999</v>
      </c>
      <c r="F106" s="64" t="s">
        <v>594</v>
      </c>
    </row>
    <row r="107" spans="1:6" ht="24" customHeight="1" x14ac:dyDescent="0.2">
      <c r="A107" s="60" t="s">
        <v>591</v>
      </c>
      <c r="B107" s="60" t="s">
        <v>592</v>
      </c>
      <c r="C107" s="61" t="s">
        <v>657</v>
      </c>
      <c r="D107" s="62" t="s">
        <v>503</v>
      </c>
      <c r="E107" s="63">
        <v>57230</v>
      </c>
      <c r="F107" s="64" t="s">
        <v>594</v>
      </c>
    </row>
    <row r="108" spans="1:6" x14ac:dyDescent="0.2">
      <c r="A108" s="60" t="s">
        <v>591</v>
      </c>
      <c r="B108" s="60" t="s">
        <v>592</v>
      </c>
      <c r="C108" s="61" t="s">
        <v>658</v>
      </c>
      <c r="D108" s="62" t="s">
        <v>503</v>
      </c>
      <c r="E108" s="63">
        <v>2549.9917</v>
      </c>
      <c r="F108" s="64" t="s">
        <v>594</v>
      </c>
    </row>
    <row r="109" spans="1:6" x14ac:dyDescent="0.2">
      <c r="A109" s="60" t="s">
        <v>591</v>
      </c>
      <c r="B109" s="60" t="s">
        <v>592</v>
      </c>
      <c r="C109" s="61" t="s">
        <v>659</v>
      </c>
      <c r="D109" s="62" t="s">
        <v>503</v>
      </c>
      <c r="E109" s="63">
        <v>13999.992</v>
      </c>
      <c r="F109" s="64" t="s">
        <v>594</v>
      </c>
    </row>
    <row r="110" spans="1:6" x14ac:dyDescent="0.2">
      <c r="A110" s="60" t="s">
        <v>591</v>
      </c>
      <c r="B110" s="60" t="s">
        <v>592</v>
      </c>
      <c r="C110" s="61" t="s">
        <v>660</v>
      </c>
      <c r="D110" s="62" t="s">
        <v>503</v>
      </c>
      <c r="E110" s="63">
        <v>19383.86</v>
      </c>
      <c r="F110" s="64" t="s">
        <v>594</v>
      </c>
    </row>
    <row r="111" spans="1:6" x14ac:dyDescent="0.2">
      <c r="A111" s="60" t="s">
        <v>591</v>
      </c>
      <c r="B111" s="60" t="s">
        <v>592</v>
      </c>
      <c r="C111" s="61" t="s">
        <v>661</v>
      </c>
      <c r="D111" s="62" t="s">
        <v>503</v>
      </c>
      <c r="E111" s="63">
        <v>250971.84</v>
      </c>
      <c r="F111" s="64" t="s">
        <v>594</v>
      </c>
    </row>
    <row r="112" spans="1:6" x14ac:dyDescent="0.2">
      <c r="A112" s="60" t="s">
        <v>591</v>
      </c>
      <c r="B112" s="60" t="s">
        <v>592</v>
      </c>
      <c r="C112" s="61" t="s">
        <v>662</v>
      </c>
      <c r="D112" s="62" t="s">
        <v>503</v>
      </c>
      <c r="E112" s="63">
        <v>257712</v>
      </c>
      <c r="F112" s="64" t="s">
        <v>594</v>
      </c>
    </row>
    <row r="113" spans="1:6" x14ac:dyDescent="0.2">
      <c r="A113" s="60" t="s">
        <v>591</v>
      </c>
      <c r="B113" s="60" t="s">
        <v>592</v>
      </c>
      <c r="C113" s="61" t="s">
        <v>663</v>
      </c>
      <c r="D113" s="62" t="s">
        <v>503</v>
      </c>
      <c r="E113" s="63">
        <v>3613.16</v>
      </c>
      <c r="F113" s="64" t="s">
        <v>594</v>
      </c>
    </row>
    <row r="114" spans="1:6" x14ac:dyDescent="0.2">
      <c r="A114" s="60" t="s">
        <v>591</v>
      </c>
      <c r="B114" s="60" t="s">
        <v>592</v>
      </c>
      <c r="C114" s="61" t="s">
        <v>664</v>
      </c>
      <c r="D114" s="62" t="s">
        <v>503</v>
      </c>
      <c r="E114" s="63">
        <v>34202.300000000003</v>
      </c>
      <c r="F114" s="64" t="s">
        <v>594</v>
      </c>
    </row>
    <row r="115" spans="1:6" x14ac:dyDescent="0.2">
      <c r="A115" s="60" t="s">
        <v>591</v>
      </c>
      <c r="B115" s="60" t="s">
        <v>592</v>
      </c>
      <c r="C115" s="61" t="s">
        <v>665</v>
      </c>
      <c r="D115" s="62" t="s">
        <v>503</v>
      </c>
      <c r="E115" s="63">
        <v>30336.03</v>
      </c>
      <c r="F115" s="64" t="s">
        <v>594</v>
      </c>
    </row>
    <row r="116" spans="1:6" x14ac:dyDescent="0.2">
      <c r="A116" s="60" t="s">
        <v>591</v>
      </c>
      <c r="B116" s="60" t="s">
        <v>592</v>
      </c>
      <c r="C116" s="61" t="s">
        <v>666</v>
      </c>
      <c r="D116" s="62" t="s">
        <v>503</v>
      </c>
      <c r="E116" s="63">
        <v>1250.8</v>
      </c>
      <c r="F116" s="64" t="s">
        <v>594</v>
      </c>
    </row>
    <row r="117" spans="1:6" x14ac:dyDescent="0.2">
      <c r="A117" s="60" t="s">
        <v>591</v>
      </c>
      <c r="B117" s="60" t="s">
        <v>592</v>
      </c>
      <c r="C117" s="61" t="s">
        <v>667</v>
      </c>
      <c r="D117" s="62" t="s">
        <v>503</v>
      </c>
      <c r="E117" s="63">
        <v>1250.8</v>
      </c>
      <c r="F117" s="64" t="s">
        <v>594</v>
      </c>
    </row>
    <row r="118" spans="1:6" x14ac:dyDescent="0.2">
      <c r="A118" s="60" t="s">
        <v>591</v>
      </c>
      <c r="B118" s="60" t="s">
        <v>592</v>
      </c>
      <c r="C118" s="61" t="s">
        <v>668</v>
      </c>
      <c r="D118" s="62" t="s">
        <v>503</v>
      </c>
      <c r="E118" s="63">
        <v>1250.8</v>
      </c>
      <c r="F118" s="64" t="s">
        <v>594</v>
      </c>
    </row>
    <row r="119" spans="1:6" x14ac:dyDescent="0.2">
      <c r="A119" s="60" t="s">
        <v>591</v>
      </c>
      <c r="B119" s="60" t="s">
        <v>592</v>
      </c>
      <c r="C119" s="61" t="s">
        <v>669</v>
      </c>
      <c r="D119" s="62" t="s">
        <v>503</v>
      </c>
      <c r="E119" s="63">
        <v>21240</v>
      </c>
      <c r="F119" s="64" t="s">
        <v>594</v>
      </c>
    </row>
    <row r="120" spans="1:6" x14ac:dyDescent="0.2">
      <c r="A120" s="60" t="s">
        <v>591</v>
      </c>
      <c r="B120" s="60" t="s">
        <v>592</v>
      </c>
      <c r="C120" s="61" t="s">
        <v>670</v>
      </c>
      <c r="D120" s="62" t="s">
        <v>503</v>
      </c>
      <c r="E120" s="63">
        <v>43960.9</v>
      </c>
      <c r="F120" s="64" t="s">
        <v>594</v>
      </c>
    </row>
    <row r="121" spans="1:6" x14ac:dyDescent="0.2">
      <c r="A121" s="60" t="s">
        <v>591</v>
      </c>
      <c r="B121" s="60" t="s">
        <v>592</v>
      </c>
      <c r="C121" s="61" t="s">
        <v>671</v>
      </c>
      <c r="D121" s="62" t="s">
        <v>503</v>
      </c>
      <c r="E121" s="63">
        <v>13749.996999999999</v>
      </c>
      <c r="F121" s="64" t="s">
        <v>594</v>
      </c>
    </row>
    <row r="122" spans="1:6" x14ac:dyDescent="0.2">
      <c r="A122" s="60" t="s">
        <v>591</v>
      </c>
      <c r="B122" s="60" t="s">
        <v>592</v>
      </c>
      <c r="C122" s="61" t="s">
        <v>672</v>
      </c>
      <c r="D122" s="62" t="s">
        <v>503</v>
      </c>
      <c r="E122" s="63">
        <v>13570</v>
      </c>
      <c r="F122" s="64" t="s">
        <v>594</v>
      </c>
    </row>
    <row r="123" spans="1:6" x14ac:dyDescent="0.2">
      <c r="A123" s="60" t="s">
        <v>591</v>
      </c>
      <c r="B123" s="60" t="s">
        <v>592</v>
      </c>
      <c r="C123" s="61" t="s">
        <v>673</v>
      </c>
      <c r="D123" s="62" t="s">
        <v>503</v>
      </c>
      <c r="E123" s="63">
        <v>4284.71</v>
      </c>
      <c r="F123" s="64" t="s">
        <v>594</v>
      </c>
    </row>
    <row r="124" spans="1:6" x14ac:dyDescent="0.2">
      <c r="A124" s="60" t="s">
        <v>591</v>
      </c>
      <c r="B124" s="60" t="s">
        <v>592</v>
      </c>
      <c r="C124" s="61" t="s">
        <v>674</v>
      </c>
      <c r="D124" s="62" t="s">
        <v>503</v>
      </c>
      <c r="E124" s="63">
        <v>5726.64</v>
      </c>
      <c r="F124" s="64" t="s">
        <v>594</v>
      </c>
    </row>
    <row r="125" spans="1:6" x14ac:dyDescent="0.2">
      <c r="A125" s="60" t="s">
        <v>591</v>
      </c>
      <c r="B125" s="60" t="s">
        <v>592</v>
      </c>
      <c r="C125" s="61" t="s">
        <v>675</v>
      </c>
      <c r="D125" s="62" t="s">
        <v>503</v>
      </c>
      <c r="E125" s="63">
        <v>20650</v>
      </c>
      <c r="F125" s="64" t="s">
        <v>594</v>
      </c>
    </row>
    <row r="126" spans="1:6" ht="12.95" customHeight="1" x14ac:dyDescent="0.2">
      <c r="A126" s="60" t="s">
        <v>591</v>
      </c>
      <c r="B126" s="60" t="s">
        <v>592</v>
      </c>
      <c r="C126" s="61" t="s">
        <v>676</v>
      </c>
      <c r="D126" s="62" t="s">
        <v>503</v>
      </c>
      <c r="E126" s="63">
        <v>575000.01</v>
      </c>
      <c r="F126" s="64" t="s">
        <v>594</v>
      </c>
    </row>
    <row r="127" spans="1:6" ht="24" customHeight="1" x14ac:dyDescent="0.2">
      <c r="A127" s="60" t="s">
        <v>591</v>
      </c>
      <c r="B127" s="60" t="s">
        <v>592</v>
      </c>
      <c r="C127" s="61" t="s">
        <v>677</v>
      </c>
      <c r="D127" s="62" t="s">
        <v>503</v>
      </c>
      <c r="E127" s="63">
        <v>2542900</v>
      </c>
      <c r="F127" s="64" t="s">
        <v>594</v>
      </c>
    </row>
    <row r="128" spans="1:6" x14ac:dyDescent="0.2">
      <c r="A128" s="60" t="s">
        <v>591</v>
      </c>
      <c r="B128" s="60" t="s">
        <v>592</v>
      </c>
      <c r="C128" s="61" t="s">
        <v>678</v>
      </c>
      <c r="D128" s="62" t="s">
        <v>503</v>
      </c>
      <c r="E128" s="63">
        <v>172556.12</v>
      </c>
      <c r="F128" s="64" t="s">
        <v>594</v>
      </c>
    </row>
    <row r="129" spans="1:6" ht="24" customHeight="1" x14ac:dyDescent="0.2">
      <c r="A129" s="60" t="s">
        <v>591</v>
      </c>
      <c r="B129" s="60" t="s">
        <v>592</v>
      </c>
      <c r="C129" s="61" t="s">
        <v>679</v>
      </c>
      <c r="D129" s="62" t="s">
        <v>503</v>
      </c>
      <c r="E129" s="63">
        <v>44250</v>
      </c>
      <c r="F129" s="64" t="s">
        <v>594</v>
      </c>
    </row>
    <row r="130" spans="1:6" x14ac:dyDescent="0.2">
      <c r="A130" s="60" t="s">
        <v>591</v>
      </c>
      <c r="B130" s="60" t="s">
        <v>592</v>
      </c>
      <c r="C130" s="61" t="s">
        <v>680</v>
      </c>
      <c r="D130" s="62" t="s">
        <v>503</v>
      </c>
      <c r="E130" s="63">
        <v>719492.56279999996</v>
      </c>
      <c r="F130" s="64" t="s">
        <v>594</v>
      </c>
    </row>
    <row r="131" spans="1:6" x14ac:dyDescent="0.2">
      <c r="A131" s="60" t="s">
        <v>591</v>
      </c>
      <c r="B131" s="60" t="s">
        <v>592</v>
      </c>
      <c r="C131" s="61" t="s">
        <v>681</v>
      </c>
      <c r="D131" s="62" t="s">
        <v>503</v>
      </c>
      <c r="E131" s="63">
        <v>816192.43</v>
      </c>
      <c r="F131" s="64" t="s">
        <v>594</v>
      </c>
    </row>
    <row r="132" spans="1:6" x14ac:dyDescent="0.2">
      <c r="A132" s="65" t="s">
        <v>682</v>
      </c>
      <c r="B132" s="65" t="s">
        <v>683</v>
      </c>
      <c r="C132" s="66" t="s">
        <v>684</v>
      </c>
      <c r="D132" s="67" t="s">
        <v>503</v>
      </c>
      <c r="E132" s="68">
        <v>36954.32</v>
      </c>
      <c r="F132" s="69" t="s">
        <v>685</v>
      </c>
    </row>
    <row r="133" spans="1:6" ht="14.1" customHeight="1" x14ac:dyDescent="0.2">
      <c r="A133" s="65" t="s">
        <v>682</v>
      </c>
      <c r="B133" s="65" t="s">
        <v>683</v>
      </c>
      <c r="C133" s="66" t="s">
        <v>686</v>
      </c>
      <c r="D133" s="67" t="s">
        <v>503</v>
      </c>
      <c r="E133" s="68">
        <v>3776</v>
      </c>
      <c r="F133" s="69" t="s">
        <v>685</v>
      </c>
    </row>
    <row r="134" spans="1:6" ht="15.95" customHeight="1" x14ac:dyDescent="0.2">
      <c r="A134" s="65" t="s">
        <v>682</v>
      </c>
      <c r="B134" s="65" t="s">
        <v>683</v>
      </c>
      <c r="C134" s="66" t="s">
        <v>687</v>
      </c>
      <c r="D134" s="67" t="s">
        <v>503</v>
      </c>
      <c r="E134" s="68">
        <v>12390</v>
      </c>
      <c r="F134" s="69" t="s">
        <v>685</v>
      </c>
    </row>
    <row r="135" spans="1:6" ht="15" customHeight="1" x14ac:dyDescent="0.2">
      <c r="A135" s="65" t="s">
        <v>682</v>
      </c>
      <c r="B135" s="65" t="s">
        <v>683</v>
      </c>
      <c r="C135" s="66" t="s">
        <v>688</v>
      </c>
      <c r="D135" s="67" t="s">
        <v>503</v>
      </c>
      <c r="E135" s="68">
        <v>6293.7049999999999</v>
      </c>
      <c r="F135" s="69" t="s">
        <v>685</v>
      </c>
    </row>
    <row r="136" spans="1:6" ht="14.1" customHeight="1" x14ac:dyDescent="0.2">
      <c r="A136" s="65" t="s">
        <v>682</v>
      </c>
      <c r="B136" s="65" t="s">
        <v>683</v>
      </c>
      <c r="C136" s="66" t="s">
        <v>689</v>
      </c>
      <c r="D136" s="67" t="s">
        <v>503</v>
      </c>
      <c r="E136" s="68">
        <v>27200</v>
      </c>
      <c r="F136" s="69" t="s">
        <v>685</v>
      </c>
    </row>
    <row r="137" spans="1:6" ht="24" customHeight="1" x14ac:dyDescent="0.2">
      <c r="A137" s="70" t="s">
        <v>532</v>
      </c>
      <c r="B137" s="70" t="s">
        <v>690</v>
      </c>
      <c r="C137" s="71" t="s">
        <v>691</v>
      </c>
      <c r="D137" s="72" t="s">
        <v>503</v>
      </c>
      <c r="E137" s="73">
        <v>109504</v>
      </c>
      <c r="F137" s="74" t="s">
        <v>692</v>
      </c>
    </row>
    <row r="138" spans="1:6" ht="24" customHeight="1" x14ac:dyDescent="0.2">
      <c r="A138" s="70" t="s">
        <v>532</v>
      </c>
      <c r="B138" s="70" t="s">
        <v>690</v>
      </c>
      <c r="C138" s="71" t="s">
        <v>693</v>
      </c>
      <c r="D138" s="72" t="s">
        <v>503</v>
      </c>
      <c r="E138" s="73">
        <v>5723</v>
      </c>
      <c r="F138" s="74" t="s">
        <v>692</v>
      </c>
    </row>
    <row r="139" spans="1:6" ht="24" customHeight="1" x14ac:dyDescent="0.2">
      <c r="A139" s="35" t="s">
        <v>531</v>
      </c>
      <c r="B139" s="35" t="s">
        <v>694</v>
      </c>
      <c r="C139" s="36" t="s">
        <v>695</v>
      </c>
      <c r="D139" s="37" t="s">
        <v>503</v>
      </c>
      <c r="E139" s="38">
        <v>6200</v>
      </c>
      <c r="F139" s="75" t="s">
        <v>696</v>
      </c>
    </row>
    <row r="140" spans="1:6" ht="36" customHeight="1" x14ac:dyDescent="0.2">
      <c r="A140" s="35" t="s">
        <v>531</v>
      </c>
      <c r="B140" s="35" t="s">
        <v>694</v>
      </c>
      <c r="C140" s="36" t="s">
        <v>697</v>
      </c>
      <c r="D140" s="37" t="s">
        <v>503</v>
      </c>
      <c r="E140" s="38">
        <v>86568.53</v>
      </c>
      <c r="F140" s="75" t="s">
        <v>696</v>
      </c>
    </row>
    <row r="141" spans="1:6" ht="36" customHeight="1" x14ac:dyDescent="0.2">
      <c r="A141" s="35" t="s">
        <v>531</v>
      </c>
      <c r="B141" s="35" t="s">
        <v>694</v>
      </c>
      <c r="C141" s="36" t="s">
        <v>698</v>
      </c>
      <c r="D141" s="37" t="s">
        <v>503</v>
      </c>
      <c r="E141" s="38">
        <v>100917.38</v>
      </c>
      <c r="F141" s="75" t="s">
        <v>696</v>
      </c>
    </row>
    <row r="142" spans="1:6" ht="15.95" customHeight="1" x14ac:dyDescent="0.2">
      <c r="A142" s="76" t="s">
        <v>522</v>
      </c>
      <c r="B142" s="76" t="s">
        <v>699</v>
      </c>
      <c r="C142" s="77" t="s">
        <v>700</v>
      </c>
      <c r="D142" s="78" t="s">
        <v>503</v>
      </c>
      <c r="E142" s="79">
        <v>1000</v>
      </c>
      <c r="F142" s="80" t="s">
        <v>701</v>
      </c>
    </row>
    <row r="143" spans="1:6" x14ac:dyDescent="0.2">
      <c r="A143" s="76" t="s">
        <v>522</v>
      </c>
      <c r="B143" s="76" t="s">
        <v>699</v>
      </c>
      <c r="C143" s="77" t="s">
        <v>702</v>
      </c>
      <c r="D143" s="78" t="s">
        <v>503</v>
      </c>
      <c r="E143" s="79">
        <v>200</v>
      </c>
      <c r="F143" s="80" t="s">
        <v>701</v>
      </c>
    </row>
    <row r="144" spans="1:6" ht="18" customHeight="1" x14ac:dyDescent="0.2">
      <c r="A144" s="76" t="s">
        <v>522</v>
      </c>
      <c r="B144" s="76" t="s">
        <v>699</v>
      </c>
      <c r="C144" s="77" t="s">
        <v>703</v>
      </c>
      <c r="D144" s="78" t="s">
        <v>503</v>
      </c>
      <c r="E144" s="79">
        <v>500</v>
      </c>
      <c r="F144" s="80" t="s">
        <v>701</v>
      </c>
    </row>
    <row r="145" spans="1:6" ht="17.25" customHeight="1" x14ac:dyDescent="0.2">
      <c r="A145" s="76" t="s">
        <v>522</v>
      </c>
      <c r="B145" s="76" t="s">
        <v>699</v>
      </c>
      <c r="C145" s="77" t="s">
        <v>704</v>
      </c>
      <c r="D145" s="78" t="s">
        <v>705</v>
      </c>
      <c r="E145" s="79">
        <v>197</v>
      </c>
      <c r="F145" s="81" t="s">
        <v>706</v>
      </c>
    </row>
    <row r="146" spans="1:6" x14ac:dyDescent="0.2">
      <c r="A146" s="76" t="s">
        <v>522</v>
      </c>
      <c r="B146" s="76" t="s">
        <v>699</v>
      </c>
      <c r="C146" s="77" t="s">
        <v>707</v>
      </c>
      <c r="D146" s="78" t="s">
        <v>705</v>
      </c>
      <c r="E146" s="79">
        <v>181</v>
      </c>
      <c r="F146" s="81" t="s">
        <v>706</v>
      </c>
    </row>
    <row r="147" spans="1:6" x14ac:dyDescent="0.2">
      <c r="A147" s="76" t="s">
        <v>522</v>
      </c>
      <c r="B147" s="76" t="s">
        <v>699</v>
      </c>
      <c r="C147" s="77" t="s">
        <v>708</v>
      </c>
      <c r="D147" s="78" t="s">
        <v>705</v>
      </c>
      <c r="E147" s="79">
        <v>251</v>
      </c>
      <c r="F147" s="80" t="s">
        <v>706</v>
      </c>
    </row>
    <row r="148" spans="1:6" x14ac:dyDescent="0.2">
      <c r="A148" s="76" t="s">
        <v>522</v>
      </c>
      <c r="B148" s="76" t="s">
        <v>699</v>
      </c>
      <c r="C148" s="77" t="s">
        <v>709</v>
      </c>
      <c r="D148" s="78" t="s">
        <v>705</v>
      </c>
      <c r="E148" s="79">
        <v>230</v>
      </c>
      <c r="F148" s="81" t="s">
        <v>706</v>
      </c>
    </row>
    <row r="149" spans="1:6" x14ac:dyDescent="0.2">
      <c r="A149" s="76" t="s">
        <v>522</v>
      </c>
      <c r="B149" s="76" t="s">
        <v>699</v>
      </c>
      <c r="C149" s="77" t="s">
        <v>710</v>
      </c>
      <c r="D149" s="78" t="s">
        <v>705</v>
      </c>
      <c r="E149" s="79">
        <v>110</v>
      </c>
      <c r="F149" s="80" t="s">
        <v>706</v>
      </c>
    </row>
    <row r="150" spans="1:6" x14ac:dyDescent="0.2">
      <c r="A150" s="35" t="s">
        <v>521</v>
      </c>
      <c r="B150" s="35" t="s">
        <v>711</v>
      </c>
      <c r="C150" s="36" t="s">
        <v>712</v>
      </c>
      <c r="D150" s="37" t="s">
        <v>713</v>
      </c>
      <c r="E150" s="38">
        <v>28.32</v>
      </c>
      <c r="F150" s="75" t="s">
        <v>714</v>
      </c>
    </row>
    <row r="151" spans="1:6" ht="24" customHeight="1" x14ac:dyDescent="0.2">
      <c r="A151" s="35" t="s">
        <v>521</v>
      </c>
      <c r="B151" s="35" t="s">
        <v>711</v>
      </c>
      <c r="C151" s="36" t="s">
        <v>715</v>
      </c>
      <c r="D151" s="37" t="s">
        <v>503</v>
      </c>
      <c r="E151" s="38">
        <v>8500</v>
      </c>
      <c r="F151" s="75" t="s">
        <v>714</v>
      </c>
    </row>
    <row r="152" spans="1:6" x14ac:dyDescent="0.2">
      <c r="A152" s="35" t="s">
        <v>521</v>
      </c>
      <c r="B152" s="35" t="s">
        <v>711</v>
      </c>
      <c r="C152" s="36" t="s">
        <v>716</v>
      </c>
      <c r="D152" s="37" t="s">
        <v>503</v>
      </c>
      <c r="E152" s="38">
        <v>81.171999999999997</v>
      </c>
      <c r="F152" s="75" t="s">
        <v>714</v>
      </c>
    </row>
    <row r="153" spans="1:6" x14ac:dyDescent="0.2">
      <c r="A153" s="35" t="s">
        <v>521</v>
      </c>
      <c r="B153" s="35" t="s">
        <v>711</v>
      </c>
      <c r="C153" s="36" t="s">
        <v>717</v>
      </c>
      <c r="D153" s="37" t="s">
        <v>503</v>
      </c>
      <c r="E153" s="38">
        <v>103.3567</v>
      </c>
      <c r="F153" s="75" t="s">
        <v>714</v>
      </c>
    </row>
    <row r="154" spans="1:6" x14ac:dyDescent="0.2">
      <c r="A154" s="35" t="s">
        <v>521</v>
      </c>
      <c r="B154" s="35" t="s">
        <v>711</v>
      </c>
      <c r="C154" s="36" t="s">
        <v>718</v>
      </c>
      <c r="D154" s="37" t="s">
        <v>503</v>
      </c>
      <c r="E154" s="38">
        <v>20.059999999999999</v>
      </c>
      <c r="F154" s="75" t="s">
        <v>714</v>
      </c>
    </row>
    <row r="155" spans="1:6" ht="12.95" customHeight="1" x14ac:dyDescent="0.2">
      <c r="A155" s="35" t="s">
        <v>521</v>
      </c>
      <c r="B155" s="35" t="s">
        <v>711</v>
      </c>
      <c r="C155" s="36" t="s">
        <v>719</v>
      </c>
      <c r="D155" s="37" t="s">
        <v>503</v>
      </c>
      <c r="E155" s="38">
        <v>208.86</v>
      </c>
      <c r="F155" s="75" t="s">
        <v>714</v>
      </c>
    </row>
    <row r="156" spans="1:6" ht="15" customHeight="1" x14ac:dyDescent="0.2">
      <c r="A156" s="35" t="s">
        <v>521</v>
      </c>
      <c r="B156" s="35" t="s">
        <v>711</v>
      </c>
      <c r="C156" s="36" t="s">
        <v>720</v>
      </c>
      <c r="D156" s="37" t="s">
        <v>503</v>
      </c>
      <c r="E156" s="38">
        <v>206.73500000000001</v>
      </c>
      <c r="F156" s="75" t="s">
        <v>714</v>
      </c>
    </row>
    <row r="157" spans="1:6" ht="15" customHeight="1" x14ac:dyDescent="0.2">
      <c r="A157" s="35" t="s">
        <v>521</v>
      </c>
      <c r="B157" s="35" t="s">
        <v>711</v>
      </c>
      <c r="C157" s="36" t="s">
        <v>721</v>
      </c>
      <c r="D157" s="37" t="s">
        <v>503</v>
      </c>
      <c r="E157" s="38">
        <v>43.293999999999997</v>
      </c>
      <c r="F157" s="75" t="s">
        <v>714</v>
      </c>
    </row>
    <row r="158" spans="1:6" ht="15" customHeight="1" x14ac:dyDescent="0.2">
      <c r="A158" s="35" t="s">
        <v>521</v>
      </c>
      <c r="B158" s="35" t="s">
        <v>711</v>
      </c>
      <c r="C158" s="36" t="s">
        <v>722</v>
      </c>
      <c r="D158" s="37" t="s">
        <v>503</v>
      </c>
      <c r="E158" s="38">
        <v>5.9</v>
      </c>
      <c r="F158" s="75" t="s">
        <v>714</v>
      </c>
    </row>
    <row r="159" spans="1:6" ht="15" customHeight="1" x14ac:dyDescent="0.2">
      <c r="A159" s="35" t="s">
        <v>521</v>
      </c>
      <c r="B159" s="35" t="s">
        <v>711</v>
      </c>
      <c r="C159" s="36" t="s">
        <v>723</v>
      </c>
      <c r="D159" s="37" t="s">
        <v>503</v>
      </c>
      <c r="E159" s="38">
        <v>944</v>
      </c>
      <c r="F159" s="75" t="s">
        <v>714</v>
      </c>
    </row>
    <row r="160" spans="1:6" ht="15" customHeight="1" x14ac:dyDescent="0.2">
      <c r="A160" s="35" t="s">
        <v>521</v>
      </c>
      <c r="B160" s="35" t="s">
        <v>711</v>
      </c>
      <c r="C160" s="36" t="s">
        <v>724</v>
      </c>
      <c r="D160" s="37" t="s">
        <v>503</v>
      </c>
      <c r="E160" s="38">
        <v>571.12</v>
      </c>
      <c r="F160" s="75" t="s">
        <v>714</v>
      </c>
    </row>
    <row r="161" spans="1:6" ht="15" customHeight="1" x14ac:dyDescent="0.2">
      <c r="A161" s="35" t="s">
        <v>521</v>
      </c>
      <c r="B161" s="35" t="s">
        <v>711</v>
      </c>
      <c r="C161" s="36" t="s">
        <v>725</v>
      </c>
      <c r="D161" s="37" t="s">
        <v>503</v>
      </c>
      <c r="E161" s="38">
        <v>619.5</v>
      </c>
      <c r="F161" s="75" t="s">
        <v>714</v>
      </c>
    </row>
    <row r="162" spans="1:6" ht="15" customHeight="1" x14ac:dyDescent="0.2">
      <c r="A162" s="35" t="s">
        <v>521</v>
      </c>
      <c r="B162" s="35" t="s">
        <v>711</v>
      </c>
      <c r="C162" s="36" t="s">
        <v>726</v>
      </c>
      <c r="D162" s="37" t="s">
        <v>503</v>
      </c>
      <c r="E162" s="38">
        <v>100.3</v>
      </c>
      <c r="F162" s="75" t="s">
        <v>714</v>
      </c>
    </row>
    <row r="163" spans="1:6" ht="14.1" customHeight="1" x14ac:dyDescent="0.2">
      <c r="A163" s="35" t="s">
        <v>521</v>
      </c>
      <c r="B163" s="35" t="s">
        <v>711</v>
      </c>
      <c r="C163" s="36" t="s">
        <v>727</v>
      </c>
      <c r="D163" s="37" t="s">
        <v>503</v>
      </c>
      <c r="E163" s="38">
        <v>33.630000000000003</v>
      </c>
      <c r="F163" s="75" t="s">
        <v>714</v>
      </c>
    </row>
    <row r="164" spans="1:6" x14ac:dyDescent="0.2">
      <c r="A164" s="35" t="s">
        <v>521</v>
      </c>
      <c r="B164" s="35" t="s">
        <v>711</v>
      </c>
      <c r="C164" s="36" t="s">
        <v>728</v>
      </c>
      <c r="D164" s="37" t="s">
        <v>503</v>
      </c>
      <c r="E164" s="38">
        <v>44.25</v>
      </c>
      <c r="F164" s="75" t="s">
        <v>714</v>
      </c>
    </row>
    <row r="165" spans="1:6" x14ac:dyDescent="0.2">
      <c r="A165" s="35" t="s">
        <v>521</v>
      </c>
      <c r="B165" s="35" t="s">
        <v>711</v>
      </c>
      <c r="C165" s="36" t="s">
        <v>729</v>
      </c>
      <c r="D165" s="37" t="s">
        <v>503</v>
      </c>
      <c r="E165" s="38">
        <v>855.5</v>
      </c>
      <c r="F165" s="75" t="s">
        <v>714</v>
      </c>
    </row>
    <row r="166" spans="1:6" x14ac:dyDescent="0.2">
      <c r="A166" s="35" t="s">
        <v>521</v>
      </c>
      <c r="B166" s="35" t="s">
        <v>711</v>
      </c>
      <c r="C166" s="36" t="s">
        <v>730</v>
      </c>
      <c r="D166" s="37" t="s">
        <v>503</v>
      </c>
      <c r="E166" s="38">
        <v>60.2273</v>
      </c>
      <c r="F166" s="75" t="s">
        <v>714</v>
      </c>
    </row>
    <row r="167" spans="1:6" x14ac:dyDescent="0.2">
      <c r="A167" s="35" t="s">
        <v>521</v>
      </c>
      <c r="B167" s="35" t="s">
        <v>711</v>
      </c>
      <c r="C167" s="36" t="s">
        <v>731</v>
      </c>
      <c r="D167" s="37" t="s">
        <v>503</v>
      </c>
      <c r="E167" s="38">
        <v>102.8133</v>
      </c>
      <c r="F167" s="75" t="s">
        <v>714</v>
      </c>
    </row>
    <row r="168" spans="1:6" x14ac:dyDescent="0.2">
      <c r="A168" s="35" t="s">
        <v>521</v>
      </c>
      <c r="B168" s="35" t="s">
        <v>711</v>
      </c>
      <c r="C168" s="36" t="s">
        <v>732</v>
      </c>
      <c r="D168" s="37" t="s">
        <v>503</v>
      </c>
      <c r="E168" s="38">
        <v>3030.43</v>
      </c>
      <c r="F168" s="75" t="s">
        <v>714</v>
      </c>
    </row>
    <row r="169" spans="1:6" x14ac:dyDescent="0.2">
      <c r="A169" s="35" t="s">
        <v>521</v>
      </c>
      <c r="B169" s="35" t="s">
        <v>711</v>
      </c>
      <c r="C169" s="36" t="s">
        <v>733</v>
      </c>
      <c r="D169" s="37" t="s">
        <v>503</v>
      </c>
      <c r="E169" s="38">
        <v>858.45</v>
      </c>
      <c r="F169" s="75" t="s">
        <v>714</v>
      </c>
    </row>
    <row r="170" spans="1:6" x14ac:dyDescent="0.2">
      <c r="A170" s="35" t="s">
        <v>521</v>
      </c>
      <c r="B170" s="35" t="s">
        <v>711</v>
      </c>
      <c r="C170" s="36" t="s">
        <v>734</v>
      </c>
      <c r="D170" s="37" t="s">
        <v>503</v>
      </c>
      <c r="E170" s="38">
        <v>206.72329999999999</v>
      </c>
      <c r="F170" s="75" t="s">
        <v>714</v>
      </c>
    </row>
    <row r="171" spans="1:6" ht="15.95" customHeight="1" x14ac:dyDescent="0.2">
      <c r="A171" s="35" t="s">
        <v>521</v>
      </c>
      <c r="B171" s="35" t="s">
        <v>711</v>
      </c>
      <c r="C171" s="36" t="s">
        <v>735</v>
      </c>
      <c r="D171" s="37" t="s">
        <v>503</v>
      </c>
      <c r="E171" s="38">
        <v>4425</v>
      </c>
      <c r="F171" s="75" t="s">
        <v>714</v>
      </c>
    </row>
    <row r="172" spans="1:6" ht="24" customHeight="1" x14ac:dyDescent="0.2">
      <c r="A172" s="35" t="s">
        <v>521</v>
      </c>
      <c r="B172" s="35" t="s">
        <v>711</v>
      </c>
      <c r="C172" s="36" t="s">
        <v>736</v>
      </c>
      <c r="D172" s="37" t="s">
        <v>503</v>
      </c>
      <c r="E172" s="38">
        <v>13500.0026</v>
      </c>
      <c r="F172" s="75" t="s">
        <v>714</v>
      </c>
    </row>
    <row r="173" spans="1:6" ht="20.25" customHeight="1" x14ac:dyDescent="0.2">
      <c r="A173" s="35" t="s">
        <v>521</v>
      </c>
      <c r="B173" s="35" t="s">
        <v>711</v>
      </c>
      <c r="C173" s="36" t="s">
        <v>737</v>
      </c>
      <c r="D173" s="37" t="s">
        <v>503</v>
      </c>
      <c r="E173" s="38">
        <v>1416</v>
      </c>
      <c r="F173" s="75" t="s">
        <v>714</v>
      </c>
    </row>
    <row r="174" spans="1:6" ht="21" customHeight="1" x14ac:dyDescent="0.2">
      <c r="A174" s="35" t="s">
        <v>521</v>
      </c>
      <c r="B174" s="35" t="s">
        <v>711</v>
      </c>
      <c r="C174" s="36" t="s">
        <v>738</v>
      </c>
      <c r="D174" s="37" t="s">
        <v>503</v>
      </c>
      <c r="E174" s="38">
        <v>3.54</v>
      </c>
      <c r="F174" s="82" t="s">
        <v>714</v>
      </c>
    </row>
    <row r="175" spans="1:6" ht="18" customHeight="1" x14ac:dyDescent="0.2">
      <c r="A175" s="35" t="s">
        <v>521</v>
      </c>
      <c r="B175" s="35" t="s">
        <v>711</v>
      </c>
      <c r="C175" s="36" t="s">
        <v>739</v>
      </c>
      <c r="D175" s="37" t="s">
        <v>503</v>
      </c>
      <c r="E175" s="38">
        <v>73.16</v>
      </c>
      <c r="F175" s="75" t="s">
        <v>714</v>
      </c>
    </row>
    <row r="176" spans="1:6" ht="20.25" customHeight="1" x14ac:dyDescent="0.2">
      <c r="A176" s="35" t="s">
        <v>521</v>
      </c>
      <c r="B176" s="35" t="s">
        <v>711</v>
      </c>
      <c r="C176" s="36" t="s">
        <v>740</v>
      </c>
      <c r="D176" s="37" t="s">
        <v>503</v>
      </c>
      <c r="E176" s="38">
        <v>548.26499999999999</v>
      </c>
      <c r="F176" s="75" t="s">
        <v>714</v>
      </c>
    </row>
    <row r="177" spans="1:6" ht="25.5" customHeight="1" x14ac:dyDescent="0.2">
      <c r="A177" s="35" t="s">
        <v>521</v>
      </c>
      <c r="B177" s="35" t="s">
        <v>711</v>
      </c>
      <c r="C177" s="36" t="s">
        <v>741</v>
      </c>
      <c r="D177" s="37" t="s">
        <v>503</v>
      </c>
      <c r="E177" s="38">
        <v>526.32500000000005</v>
      </c>
      <c r="F177" s="75" t="s">
        <v>714</v>
      </c>
    </row>
    <row r="178" spans="1:6" ht="19.5" customHeight="1" x14ac:dyDescent="0.2">
      <c r="A178" s="35" t="s">
        <v>521</v>
      </c>
      <c r="B178" s="35" t="s">
        <v>711</v>
      </c>
      <c r="C178" s="36" t="s">
        <v>742</v>
      </c>
      <c r="D178" s="37" t="s">
        <v>503</v>
      </c>
      <c r="E178" s="38">
        <v>3.54</v>
      </c>
      <c r="F178" s="82" t="s">
        <v>714</v>
      </c>
    </row>
    <row r="179" spans="1:6" ht="27.75" customHeight="1" x14ac:dyDescent="0.2">
      <c r="A179" s="35" t="s">
        <v>521</v>
      </c>
      <c r="B179" s="35" t="s">
        <v>711</v>
      </c>
      <c r="C179" s="36" t="s">
        <v>743</v>
      </c>
      <c r="D179" s="37" t="s">
        <v>503</v>
      </c>
      <c r="E179" s="38">
        <v>265.5</v>
      </c>
      <c r="F179" s="75" t="s">
        <v>714</v>
      </c>
    </row>
    <row r="180" spans="1:6" ht="21.75" customHeight="1" x14ac:dyDescent="0.2">
      <c r="A180" s="83" t="s">
        <v>505</v>
      </c>
      <c r="B180" s="83" t="s">
        <v>744</v>
      </c>
      <c r="C180" s="84" t="s">
        <v>745</v>
      </c>
      <c r="D180" s="85" t="s">
        <v>503</v>
      </c>
      <c r="E180" s="86">
        <v>1.9823999999999999</v>
      </c>
      <c r="F180" s="87" t="s">
        <v>746</v>
      </c>
    </row>
    <row r="181" spans="1:6" ht="22.5" customHeight="1" x14ac:dyDescent="0.2">
      <c r="A181" s="35" t="s">
        <v>515</v>
      </c>
      <c r="B181" s="35" t="s">
        <v>747</v>
      </c>
      <c r="C181" s="36" t="s">
        <v>748</v>
      </c>
      <c r="D181" s="37" t="s">
        <v>503</v>
      </c>
      <c r="E181" s="38">
        <v>7773.84</v>
      </c>
      <c r="F181" s="75" t="s">
        <v>749</v>
      </c>
    </row>
    <row r="182" spans="1:6" ht="24" customHeight="1" x14ac:dyDescent="0.2">
      <c r="A182" s="35" t="s">
        <v>515</v>
      </c>
      <c r="B182" s="35" t="s">
        <v>747</v>
      </c>
      <c r="C182" s="36" t="s">
        <v>750</v>
      </c>
      <c r="D182" s="37" t="s">
        <v>503</v>
      </c>
      <c r="E182" s="38">
        <v>9343.24</v>
      </c>
      <c r="F182" s="75" t="s">
        <v>749</v>
      </c>
    </row>
    <row r="183" spans="1:6" ht="23.25" customHeight="1" x14ac:dyDescent="0.2">
      <c r="A183" s="35" t="s">
        <v>515</v>
      </c>
      <c r="B183" s="35" t="s">
        <v>747</v>
      </c>
      <c r="C183" s="36" t="s">
        <v>751</v>
      </c>
      <c r="D183" s="37" t="s">
        <v>503</v>
      </c>
      <c r="E183" s="38">
        <v>10915</v>
      </c>
      <c r="F183" s="75" t="s">
        <v>749</v>
      </c>
    </row>
    <row r="184" spans="1:6" ht="20.25" customHeight="1" x14ac:dyDescent="0.2">
      <c r="A184" s="35" t="s">
        <v>515</v>
      </c>
      <c r="B184" s="35" t="s">
        <v>747</v>
      </c>
      <c r="C184" s="36" t="s">
        <v>752</v>
      </c>
      <c r="D184" s="37" t="s">
        <v>503</v>
      </c>
      <c r="E184" s="38">
        <v>3923.5</v>
      </c>
      <c r="F184" s="75" t="s">
        <v>749</v>
      </c>
    </row>
    <row r="185" spans="1:6" ht="14.1" customHeight="1" x14ac:dyDescent="0.2">
      <c r="A185" s="35" t="s">
        <v>515</v>
      </c>
      <c r="B185" s="35" t="s">
        <v>747</v>
      </c>
      <c r="C185" s="36" t="s">
        <v>753</v>
      </c>
      <c r="D185" s="37" t="s">
        <v>503</v>
      </c>
      <c r="E185" s="38">
        <v>4543</v>
      </c>
      <c r="F185" s="75" t="s">
        <v>749</v>
      </c>
    </row>
    <row r="186" spans="1:6" ht="17.100000000000001" customHeight="1" x14ac:dyDescent="0.2">
      <c r="A186" s="35" t="s">
        <v>515</v>
      </c>
      <c r="B186" s="35" t="s">
        <v>747</v>
      </c>
      <c r="C186" s="36" t="s">
        <v>754</v>
      </c>
      <c r="D186" s="37" t="s">
        <v>503</v>
      </c>
      <c r="E186" s="38">
        <v>9204</v>
      </c>
      <c r="F186" s="75" t="s">
        <v>749</v>
      </c>
    </row>
    <row r="187" spans="1:6" ht="15.95" customHeight="1" x14ac:dyDescent="0.2">
      <c r="A187" s="35" t="s">
        <v>515</v>
      </c>
      <c r="B187" s="35" t="s">
        <v>747</v>
      </c>
      <c r="C187" s="36" t="s">
        <v>755</v>
      </c>
      <c r="D187" s="37" t="s">
        <v>503</v>
      </c>
      <c r="E187" s="38">
        <v>1239</v>
      </c>
      <c r="F187" s="75" t="s">
        <v>749</v>
      </c>
    </row>
    <row r="188" spans="1:6" ht="15.95" customHeight="1" x14ac:dyDescent="0.2">
      <c r="A188" s="35" t="s">
        <v>515</v>
      </c>
      <c r="B188" s="35" t="s">
        <v>747</v>
      </c>
      <c r="C188" s="36" t="s">
        <v>756</v>
      </c>
      <c r="D188" s="37" t="s">
        <v>503</v>
      </c>
      <c r="E188" s="38">
        <v>1239</v>
      </c>
      <c r="F188" s="75" t="s">
        <v>749</v>
      </c>
    </row>
    <row r="189" spans="1:6" ht="32.25" customHeight="1" x14ac:dyDescent="0.2">
      <c r="A189" s="88" t="s">
        <v>508</v>
      </c>
      <c r="B189" s="88" t="s">
        <v>757</v>
      </c>
      <c r="C189" s="88" t="s">
        <v>758</v>
      </c>
      <c r="D189" s="89" t="s">
        <v>503</v>
      </c>
      <c r="E189" s="90">
        <v>54999.99</v>
      </c>
      <c r="F189" s="91" t="s">
        <v>759</v>
      </c>
    </row>
    <row r="190" spans="1:6" ht="30.75" customHeight="1" x14ac:dyDescent="0.2">
      <c r="A190" s="88" t="s">
        <v>508</v>
      </c>
      <c r="B190" s="88" t="s">
        <v>757</v>
      </c>
      <c r="C190" s="88" t="s">
        <v>760</v>
      </c>
      <c r="D190" s="89" t="s">
        <v>503</v>
      </c>
      <c r="E190" s="90">
        <v>17023.8</v>
      </c>
      <c r="F190" s="91" t="s">
        <v>759</v>
      </c>
    </row>
    <row r="191" spans="1:6" ht="25.5" customHeight="1" x14ac:dyDescent="0.2">
      <c r="A191" s="92" t="s">
        <v>761</v>
      </c>
      <c r="B191" s="88" t="s">
        <v>757</v>
      </c>
      <c r="C191" s="93" t="s">
        <v>762</v>
      </c>
      <c r="D191" s="94" t="s">
        <v>503</v>
      </c>
      <c r="E191" s="95">
        <v>4130</v>
      </c>
      <c r="F191" s="96" t="s">
        <v>763</v>
      </c>
    </row>
    <row r="192" spans="1:6" ht="15.95" customHeight="1" x14ac:dyDescent="0.2">
      <c r="A192" s="92" t="s">
        <v>761</v>
      </c>
      <c r="B192" s="88" t="s">
        <v>757</v>
      </c>
      <c r="C192" s="93" t="s">
        <v>764</v>
      </c>
      <c r="D192" s="94" t="s">
        <v>503</v>
      </c>
      <c r="E192" s="95">
        <v>16048</v>
      </c>
      <c r="F192" s="96" t="s">
        <v>763</v>
      </c>
    </row>
    <row r="193" spans="1:6" ht="27.75" customHeight="1" x14ac:dyDescent="0.2">
      <c r="A193" s="92" t="s">
        <v>761</v>
      </c>
      <c r="B193" s="88" t="s">
        <v>757</v>
      </c>
      <c r="C193" s="93" t="s">
        <v>765</v>
      </c>
      <c r="D193" s="97" t="s">
        <v>503</v>
      </c>
      <c r="E193" s="95">
        <v>24502.7</v>
      </c>
      <c r="F193" s="96" t="s">
        <v>763</v>
      </c>
    </row>
    <row r="194" spans="1:6" ht="34.5" customHeight="1" x14ac:dyDescent="0.2">
      <c r="A194" s="88" t="s">
        <v>766</v>
      </c>
      <c r="B194" s="88" t="s">
        <v>757</v>
      </c>
      <c r="C194" s="88" t="s">
        <v>767</v>
      </c>
      <c r="D194" s="89" t="s">
        <v>503</v>
      </c>
      <c r="E194" s="90">
        <v>715000</v>
      </c>
      <c r="F194" s="91" t="s">
        <v>768</v>
      </c>
    </row>
    <row r="195" spans="1:6" ht="23.25" customHeight="1" x14ac:dyDescent="0.2">
      <c r="A195" s="88" t="s">
        <v>769</v>
      </c>
      <c r="B195" s="88" t="s">
        <v>757</v>
      </c>
      <c r="C195" s="88" t="s">
        <v>770</v>
      </c>
      <c r="D195" s="89" t="s">
        <v>503</v>
      </c>
      <c r="E195" s="90">
        <v>60742.81</v>
      </c>
      <c r="F195" s="91" t="s">
        <v>759</v>
      </c>
    </row>
    <row r="196" spans="1:6" ht="25.5" customHeight="1" x14ac:dyDescent="0.2">
      <c r="A196" s="60" t="s">
        <v>769</v>
      </c>
      <c r="B196" s="88" t="s">
        <v>757</v>
      </c>
      <c r="C196" s="88" t="s">
        <v>771</v>
      </c>
      <c r="D196" s="89" t="s">
        <v>503</v>
      </c>
      <c r="E196" s="90">
        <v>30385</v>
      </c>
      <c r="F196" s="91" t="s">
        <v>759</v>
      </c>
    </row>
    <row r="197" spans="1:6" ht="24" customHeight="1" x14ac:dyDescent="0.2">
      <c r="A197" s="88" t="s">
        <v>769</v>
      </c>
      <c r="B197" s="88" t="s">
        <v>757</v>
      </c>
      <c r="C197" s="88" t="s">
        <v>772</v>
      </c>
      <c r="D197" s="89" t="s">
        <v>503</v>
      </c>
      <c r="E197" s="90">
        <v>79818.740000000005</v>
      </c>
      <c r="F197" s="91" t="s">
        <v>759</v>
      </c>
    </row>
    <row r="198" spans="1:6" ht="24" customHeight="1" x14ac:dyDescent="0.2">
      <c r="A198" s="60" t="s">
        <v>769</v>
      </c>
      <c r="B198" s="88" t="s">
        <v>757</v>
      </c>
      <c r="C198" s="88" t="s">
        <v>773</v>
      </c>
      <c r="D198" s="89" t="s">
        <v>503</v>
      </c>
      <c r="E198" s="90">
        <v>4500</v>
      </c>
      <c r="F198" s="91" t="s">
        <v>774</v>
      </c>
    </row>
    <row r="199" spans="1:6" ht="24" customHeight="1" x14ac:dyDescent="0.2">
      <c r="A199" s="60" t="s">
        <v>769</v>
      </c>
      <c r="B199" s="88" t="s">
        <v>757</v>
      </c>
      <c r="C199" s="61" t="s">
        <v>775</v>
      </c>
      <c r="D199" s="62" t="s">
        <v>503</v>
      </c>
      <c r="E199" s="63">
        <v>44840</v>
      </c>
      <c r="F199" s="64" t="s">
        <v>776</v>
      </c>
    </row>
    <row r="200" spans="1:6" ht="14.1" customHeight="1" x14ac:dyDescent="0.2">
      <c r="A200" s="88" t="s">
        <v>769</v>
      </c>
      <c r="B200" s="88" t="s">
        <v>757</v>
      </c>
      <c r="C200" s="88" t="s">
        <v>777</v>
      </c>
      <c r="D200" s="89" t="s">
        <v>503</v>
      </c>
      <c r="E200" s="90">
        <v>8850</v>
      </c>
      <c r="F200" s="91" t="s">
        <v>759</v>
      </c>
    </row>
    <row r="201" spans="1:6" ht="14.1" customHeight="1" x14ac:dyDescent="0.2">
      <c r="A201" s="60" t="s">
        <v>778</v>
      </c>
      <c r="B201" s="88" t="s">
        <v>757</v>
      </c>
      <c r="C201" s="98" t="s">
        <v>779</v>
      </c>
      <c r="D201" s="99" t="s">
        <v>503</v>
      </c>
      <c r="E201" s="100">
        <v>45459.5</v>
      </c>
      <c r="F201" s="101" t="s">
        <v>780</v>
      </c>
    </row>
    <row r="202" spans="1:6" ht="15.95" customHeight="1" x14ac:dyDescent="0.2">
      <c r="A202" s="60" t="s">
        <v>778</v>
      </c>
      <c r="B202" s="88" t="s">
        <v>757</v>
      </c>
      <c r="C202" s="98" t="s">
        <v>781</v>
      </c>
      <c r="D202" s="99" t="s">
        <v>503</v>
      </c>
      <c r="E202" s="100">
        <v>7500</v>
      </c>
      <c r="F202" s="101" t="s">
        <v>782</v>
      </c>
    </row>
    <row r="203" spans="1:6" ht="15" customHeight="1" x14ac:dyDescent="0.2">
      <c r="A203" s="102" t="s">
        <v>523</v>
      </c>
      <c r="B203" s="102" t="s">
        <v>783</v>
      </c>
      <c r="C203" s="103" t="s">
        <v>784</v>
      </c>
      <c r="D203" s="104" t="s">
        <v>503</v>
      </c>
      <c r="E203" s="105">
        <v>68.44</v>
      </c>
      <c r="F203" s="106" t="s">
        <v>785</v>
      </c>
    </row>
    <row r="204" spans="1:6" ht="15" customHeight="1" x14ac:dyDescent="0.2">
      <c r="A204" s="102" t="s">
        <v>523</v>
      </c>
      <c r="B204" s="102" t="s">
        <v>783</v>
      </c>
      <c r="C204" s="103" t="s">
        <v>786</v>
      </c>
      <c r="D204" s="104" t="s">
        <v>503</v>
      </c>
      <c r="E204" s="105">
        <v>3935.3</v>
      </c>
      <c r="F204" s="106" t="s">
        <v>785</v>
      </c>
    </row>
    <row r="205" spans="1:6" ht="14.1" customHeight="1" x14ac:dyDescent="0.2">
      <c r="A205" s="102" t="s">
        <v>523</v>
      </c>
      <c r="B205" s="102" t="s">
        <v>783</v>
      </c>
      <c r="C205" s="103" t="s">
        <v>787</v>
      </c>
      <c r="D205" s="104" t="s">
        <v>503</v>
      </c>
      <c r="E205" s="105">
        <v>1548</v>
      </c>
      <c r="F205" s="106" t="s">
        <v>785</v>
      </c>
    </row>
    <row r="206" spans="1:6" ht="12.95" customHeight="1" x14ac:dyDescent="0.2">
      <c r="A206" s="102" t="s">
        <v>523</v>
      </c>
      <c r="B206" s="102" t="s">
        <v>783</v>
      </c>
      <c r="C206" s="103" t="s">
        <v>788</v>
      </c>
      <c r="D206" s="104" t="s">
        <v>503</v>
      </c>
      <c r="E206" s="105">
        <v>130</v>
      </c>
      <c r="F206" s="106" t="s">
        <v>785</v>
      </c>
    </row>
    <row r="207" spans="1:6" x14ac:dyDescent="0.2">
      <c r="A207" s="102" t="s">
        <v>523</v>
      </c>
      <c r="B207" s="102" t="s">
        <v>783</v>
      </c>
      <c r="C207" s="103" t="s">
        <v>789</v>
      </c>
      <c r="D207" s="104" t="s">
        <v>503</v>
      </c>
      <c r="E207" s="105">
        <v>341.02</v>
      </c>
      <c r="F207" s="106" t="s">
        <v>785</v>
      </c>
    </row>
    <row r="208" spans="1:6" x14ac:dyDescent="0.2">
      <c r="A208" s="102" t="s">
        <v>523</v>
      </c>
      <c r="B208" s="102" t="s">
        <v>783</v>
      </c>
      <c r="C208" s="103" t="s">
        <v>790</v>
      </c>
      <c r="D208" s="104" t="s">
        <v>503</v>
      </c>
      <c r="E208" s="105">
        <v>120</v>
      </c>
      <c r="F208" s="106" t="s">
        <v>785</v>
      </c>
    </row>
    <row r="209" spans="1:6" x14ac:dyDescent="0.2">
      <c r="A209" s="102" t="s">
        <v>523</v>
      </c>
      <c r="B209" s="102" t="s">
        <v>783</v>
      </c>
      <c r="C209" s="103" t="s">
        <v>791</v>
      </c>
      <c r="D209" s="104" t="s">
        <v>705</v>
      </c>
      <c r="E209" s="105">
        <v>57.784999999999997</v>
      </c>
      <c r="F209" s="106" t="s">
        <v>785</v>
      </c>
    </row>
    <row r="210" spans="1:6" x14ac:dyDescent="0.2">
      <c r="A210" s="102" t="s">
        <v>523</v>
      </c>
      <c r="B210" s="102" t="s">
        <v>783</v>
      </c>
      <c r="C210" s="103" t="s">
        <v>792</v>
      </c>
      <c r="D210" s="104" t="s">
        <v>705</v>
      </c>
      <c r="E210" s="105">
        <v>118</v>
      </c>
      <c r="F210" s="106" t="s">
        <v>785</v>
      </c>
    </row>
    <row r="211" spans="1:6" x14ac:dyDescent="0.2">
      <c r="A211" s="102" t="s">
        <v>523</v>
      </c>
      <c r="B211" s="102" t="s">
        <v>783</v>
      </c>
      <c r="C211" s="103" t="s">
        <v>793</v>
      </c>
      <c r="D211" s="104" t="s">
        <v>705</v>
      </c>
      <c r="E211" s="105">
        <v>138.06</v>
      </c>
      <c r="F211" s="106" t="s">
        <v>785</v>
      </c>
    </row>
    <row r="212" spans="1:6" x14ac:dyDescent="0.2">
      <c r="A212" s="102" t="s">
        <v>523</v>
      </c>
      <c r="B212" s="102" t="s">
        <v>783</v>
      </c>
      <c r="C212" s="103" t="s">
        <v>794</v>
      </c>
      <c r="D212" s="104" t="s">
        <v>705</v>
      </c>
      <c r="E212" s="105">
        <v>136.88</v>
      </c>
      <c r="F212" s="106" t="s">
        <v>785</v>
      </c>
    </row>
    <row r="213" spans="1:6" ht="14.1" customHeight="1" x14ac:dyDescent="0.2">
      <c r="A213" s="102" t="s">
        <v>523</v>
      </c>
      <c r="B213" s="102" t="s">
        <v>783</v>
      </c>
      <c r="C213" s="103" t="s">
        <v>795</v>
      </c>
      <c r="D213" s="104" t="s">
        <v>503</v>
      </c>
      <c r="E213" s="105">
        <v>270</v>
      </c>
      <c r="F213" s="106" t="s">
        <v>785</v>
      </c>
    </row>
    <row r="214" spans="1:6" ht="15" customHeight="1" x14ac:dyDescent="0.2">
      <c r="A214" s="102" t="s">
        <v>523</v>
      </c>
      <c r="B214" s="102" t="s">
        <v>783</v>
      </c>
      <c r="C214" s="103" t="s">
        <v>796</v>
      </c>
      <c r="D214" s="104" t="s">
        <v>503</v>
      </c>
      <c r="E214" s="105">
        <v>300</v>
      </c>
      <c r="F214" s="106" t="s">
        <v>785</v>
      </c>
    </row>
    <row r="215" spans="1:6" x14ac:dyDescent="0.2">
      <c r="A215" s="102" t="s">
        <v>523</v>
      </c>
      <c r="B215" s="102" t="s">
        <v>783</v>
      </c>
      <c r="C215" s="103" t="s">
        <v>797</v>
      </c>
      <c r="D215" s="104" t="s">
        <v>503</v>
      </c>
      <c r="E215" s="105">
        <v>160</v>
      </c>
      <c r="F215" s="106" t="s">
        <v>785</v>
      </c>
    </row>
    <row r="216" spans="1:6" x14ac:dyDescent="0.2">
      <c r="A216" s="102" t="s">
        <v>523</v>
      </c>
      <c r="B216" s="102" t="s">
        <v>783</v>
      </c>
      <c r="C216" s="103" t="s">
        <v>798</v>
      </c>
      <c r="D216" s="104" t="s">
        <v>503</v>
      </c>
      <c r="E216" s="105">
        <v>728.06</v>
      </c>
      <c r="F216" s="106" t="s">
        <v>785</v>
      </c>
    </row>
    <row r="217" spans="1:6" x14ac:dyDescent="0.2">
      <c r="A217" s="102" t="s">
        <v>523</v>
      </c>
      <c r="B217" s="102" t="s">
        <v>783</v>
      </c>
      <c r="C217" s="103" t="s">
        <v>799</v>
      </c>
      <c r="D217" s="104" t="s">
        <v>503</v>
      </c>
      <c r="E217" s="105">
        <v>125</v>
      </c>
      <c r="F217" s="106" t="s">
        <v>785</v>
      </c>
    </row>
    <row r="218" spans="1:6" x14ac:dyDescent="0.2">
      <c r="A218" s="107" t="s">
        <v>525</v>
      </c>
      <c r="B218" s="107" t="s">
        <v>800</v>
      </c>
      <c r="C218" s="108" t="s">
        <v>801</v>
      </c>
      <c r="D218" s="109" t="s">
        <v>503</v>
      </c>
      <c r="E218" s="110">
        <v>7123.8959999999997</v>
      </c>
      <c r="F218" s="111" t="s">
        <v>802</v>
      </c>
    </row>
    <row r="219" spans="1:6" x14ac:dyDescent="0.2">
      <c r="A219" s="107" t="s">
        <v>525</v>
      </c>
      <c r="B219" s="107" t="s">
        <v>800</v>
      </c>
      <c r="C219" s="108" t="s">
        <v>803</v>
      </c>
      <c r="D219" s="112" t="s">
        <v>503</v>
      </c>
      <c r="E219" s="113">
        <v>13570</v>
      </c>
      <c r="F219" s="114" t="s">
        <v>802</v>
      </c>
    </row>
    <row r="220" spans="1:6" ht="19.5" customHeight="1" x14ac:dyDescent="0.2">
      <c r="A220" s="115" t="s">
        <v>804</v>
      </c>
      <c r="B220" s="115" t="s">
        <v>805</v>
      </c>
      <c r="C220" s="116" t="s">
        <v>806</v>
      </c>
      <c r="D220" s="117" t="s">
        <v>503</v>
      </c>
      <c r="E220" s="118">
        <v>6938.4</v>
      </c>
      <c r="F220" s="119" t="s">
        <v>807</v>
      </c>
    </row>
    <row r="221" spans="1:6" ht="15.95" customHeight="1" x14ac:dyDescent="0.2">
      <c r="A221" s="120" t="s">
        <v>804</v>
      </c>
      <c r="B221" s="115" t="s">
        <v>805</v>
      </c>
      <c r="C221" s="121" t="s">
        <v>808</v>
      </c>
      <c r="D221" s="122" t="s">
        <v>503</v>
      </c>
      <c r="E221" s="123">
        <v>11800</v>
      </c>
      <c r="F221" s="124" t="s">
        <v>809</v>
      </c>
    </row>
    <row r="222" spans="1:6" ht="15.95" customHeight="1" x14ac:dyDescent="0.2">
      <c r="A222" s="120" t="s">
        <v>804</v>
      </c>
      <c r="B222" s="115" t="s">
        <v>805</v>
      </c>
      <c r="C222" s="121" t="s">
        <v>810</v>
      </c>
      <c r="D222" s="122" t="s">
        <v>503</v>
      </c>
      <c r="E222" s="123">
        <v>10620</v>
      </c>
      <c r="F222" s="124" t="s">
        <v>809</v>
      </c>
    </row>
    <row r="223" spans="1:6" x14ac:dyDescent="0.2">
      <c r="A223" s="115" t="s">
        <v>804</v>
      </c>
      <c r="B223" s="115" t="s">
        <v>805</v>
      </c>
      <c r="C223" s="116" t="s">
        <v>811</v>
      </c>
      <c r="D223" s="117" t="s">
        <v>503</v>
      </c>
      <c r="E223" s="118">
        <v>8142</v>
      </c>
      <c r="F223" s="119" t="s">
        <v>807</v>
      </c>
    </row>
    <row r="224" spans="1:6" x14ac:dyDescent="0.2">
      <c r="A224" s="120" t="s">
        <v>804</v>
      </c>
      <c r="B224" s="115" t="s">
        <v>805</v>
      </c>
      <c r="C224" s="121" t="s">
        <v>812</v>
      </c>
      <c r="D224" s="122" t="s">
        <v>503</v>
      </c>
      <c r="E224" s="123">
        <v>11227.8771</v>
      </c>
      <c r="F224" s="125" t="s">
        <v>809</v>
      </c>
    </row>
    <row r="225" spans="1:6" ht="21.75" customHeight="1" x14ac:dyDescent="0.2">
      <c r="A225" s="115" t="s">
        <v>804</v>
      </c>
      <c r="B225" s="115" t="s">
        <v>805</v>
      </c>
      <c r="C225" s="116" t="s">
        <v>813</v>
      </c>
      <c r="D225" s="117" t="s">
        <v>503</v>
      </c>
      <c r="E225" s="118">
        <v>8496</v>
      </c>
      <c r="F225" s="119" t="s">
        <v>807</v>
      </c>
    </row>
    <row r="226" spans="1:6" ht="23.25" customHeight="1" x14ac:dyDescent="0.2">
      <c r="A226" s="115" t="s">
        <v>804</v>
      </c>
      <c r="B226" s="115" t="s">
        <v>805</v>
      </c>
      <c r="C226" s="116" t="s">
        <v>814</v>
      </c>
      <c r="D226" s="126" t="s">
        <v>503</v>
      </c>
      <c r="E226" s="127">
        <v>5605</v>
      </c>
      <c r="F226" s="128" t="s">
        <v>807</v>
      </c>
    </row>
    <row r="227" spans="1:6" ht="23.25" customHeight="1" x14ac:dyDescent="0.2">
      <c r="A227" s="120" t="s">
        <v>804</v>
      </c>
      <c r="B227" s="115" t="s">
        <v>805</v>
      </c>
      <c r="C227" s="121" t="s">
        <v>815</v>
      </c>
      <c r="D227" s="122" t="s">
        <v>503</v>
      </c>
      <c r="E227" s="123">
        <v>14160</v>
      </c>
      <c r="F227" s="125" t="s">
        <v>809</v>
      </c>
    </row>
    <row r="228" spans="1:6" ht="24" customHeight="1" x14ac:dyDescent="0.2">
      <c r="A228" s="115" t="s">
        <v>804</v>
      </c>
      <c r="B228" s="115" t="s">
        <v>805</v>
      </c>
      <c r="C228" s="116" t="s">
        <v>816</v>
      </c>
      <c r="D228" s="117" t="s">
        <v>503</v>
      </c>
      <c r="E228" s="118">
        <v>1121</v>
      </c>
      <c r="F228" s="119" t="s">
        <v>807</v>
      </c>
    </row>
    <row r="229" spans="1:6" ht="24" customHeight="1" x14ac:dyDescent="0.2">
      <c r="A229" s="120" t="s">
        <v>804</v>
      </c>
      <c r="B229" s="115" t="s">
        <v>805</v>
      </c>
      <c r="C229" s="121" t="s">
        <v>817</v>
      </c>
      <c r="D229" s="122" t="s">
        <v>503</v>
      </c>
      <c r="E229" s="123">
        <v>450</v>
      </c>
      <c r="F229" s="125" t="s">
        <v>809</v>
      </c>
    </row>
    <row r="230" spans="1:6" ht="24" customHeight="1" x14ac:dyDescent="0.2">
      <c r="A230" s="115" t="s">
        <v>804</v>
      </c>
      <c r="B230" s="115" t="s">
        <v>805</v>
      </c>
      <c r="C230" s="116" t="s">
        <v>818</v>
      </c>
      <c r="D230" s="117" t="s">
        <v>503</v>
      </c>
      <c r="E230" s="118">
        <v>5900</v>
      </c>
      <c r="F230" s="119" t="s">
        <v>807</v>
      </c>
    </row>
    <row r="231" spans="1:6" ht="24" customHeight="1" x14ac:dyDescent="0.2">
      <c r="A231" s="120" t="s">
        <v>804</v>
      </c>
      <c r="B231" s="115" t="s">
        <v>805</v>
      </c>
      <c r="C231" s="121" t="s">
        <v>819</v>
      </c>
      <c r="D231" s="122" t="s">
        <v>503</v>
      </c>
      <c r="E231" s="123">
        <v>14160</v>
      </c>
      <c r="F231" s="125" t="s">
        <v>809</v>
      </c>
    </row>
    <row r="232" spans="1:6" x14ac:dyDescent="0.2">
      <c r="A232" s="115" t="s">
        <v>804</v>
      </c>
      <c r="B232" s="115" t="s">
        <v>805</v>
      </c>
      <c r="C232" s="116" t="s">
        <v>820</v>
      </c>
      <c r="D232" s="117" t="s">
        <v>503</v>
      </c>
      <c r="E232" s="118">
        <v>18880</v>
      </c>
      <c r="F232" s="128" t="s">
        <v>807</v>
      </c>
    </row>
    <row r="233" spans="1:6" ht="24" customHeight="1" x14ac:dyDescent="0.2">
      <c r="A233" s="115" t="s">
        <v>804</v>
      </c>
      <c r="B233" s="115" t="s">
        <v>805</v>
      </c>
      <c r="C233" s="116" t="s">
        <v>821</v>
      </c>
      <c r="D233" s="117" t="s">
        <v>503</v>
      </c>
      <c r="E233" s="118">
        <v>4130</v>
      </c>
      <c r="F233" s="128" t="s">
        <v>807</v>
      </c>
    </row>
    <row r="234" spans="1:6" x14ac:dyDescent="0.2">
      <c r="A234" s="115" t="s">
        <v>804</v>
      </c>
      <c r="B234" s="115" t="s">
        <v>805</v>
      </c>
      <c r="C234" s="116" t="s">
        <v>822</v>
      </c>
      <c r="D234" s="117" t="s">
        <v>503</v>
      </c>
      <c r="E234" s="118">
        <v>2950</v>
      </c>
      <c r="F234" s="128" t="s">
        <v>807</v>
      </c>
    </row>
    <row r="235" spans="1:6" ht="24" customHeight="1" x14ac:dyDescent="0.2">
      <c r="A235" s="120" t="s">
        <v>804</v>
      </c>
      <c r="B235" s="115" t="s">
        <v>805</v>
      </c>
      <c r="C235" s="121" t="s">
        <v>823</v>
      </c>
      <c r="D235" s="122" t="s">
        <v>503</v>
      </c>
      <c r="E235" s="123">
        <v>7949.66</v>
      </c>
      <c r="F235" s="125" t="s">
        <v>809</v>
      </c>
    </row>
    <row r="236" spans="1:6" x14ac:dyDescent="0.2">
      <c r="A236" s="120" t="s">
        <v>804</v>
      </c>
      <c r="B236" s="115" t="s">
        <v>805</v>
      </c>
      <c r="C236" s="121" t="s">
        <v>824</v>
      </c>
      <c r="D236" s="122" t="s">
        <v>503</v>
      </c>
      <c r="E236" s="123">
        <v>1303.9000000000001</v>
      </c>
      <c r="F236" s="125" t="s">
        <v>809</v>
      </c>
    </row>
    <row r="237" spans="1:6" ht="24" customHeight="1" x14ac:dyDescent="0.2">
      <c r="A237" s="120" t="s">
        <v>804</v>
      </c>
      <c r="B237" s="115" t="s">
        <v>805</v>
      </c>
      <c r="C237" s="121" t="s">
        <v>825</v>
      </c>
      <c r="D237" s="122" t="s">
        <v>503</v>
      </c>
      <c r="E237" s="123">
        <v>7949.66</v>
      </c>
      <c r="F237" s="125" t="s">
        <v>809</v>
      </c>
    </row>
    <row r="238" spans="1:6" ht="24" customHeight="1" x14ac:dyDescent="0.2">
      <c r="A238" s="120" t="s">
        <v>804</v>
      </c>
      <c r="B238" s="115" t="s">
        <v>805</v>
      </c>
      <c r="C238" s="121" t="s">
        <v>826</v>
      </c>
      <c r="D238" s="122" t="s">
        <v>503</v>
      </c>
      <c r="E238" s="123">
        <v>9912</v>
      </c>
      <c r="F238" s="125" t="s">
        <v>809</v>
      </c>
    </row>
    <row r="239" spans="1:6" ht="19.5" customHeight="1" x14ac:dyDescent="0.2">
      <c r="A239" s="115" t="s">
        <v>804</v>
      </c>
      <c r="B239" s="115" t="s">
        <v>805</v>
      </c>
      <c r="C239" s="129" t="s">
        <v>827</v>
      </c>
      <c r="D239" s="126" t="s">
        <v>503</v>
      </c>
      <c r="E239" s="127">
        <v>14004.83</v>
      </c>
      <c r="F239" s="128" t="s">
        <v>807</v>
      </c>
    </row>
    <row r="240" spans="1:6" ht="20.25" customHeight="1" x14ac:dyDescent="0.2">
      <c r="A240" s="115" t="s">
        <v>804</v>
      </c>
      <c r="B240" s="115" t="s">
        <v>805</v>
      </c>
      <c r="C240" s="116" t="s">
        <v>828</v>
      </c>
      <c r="D240" s="117" t="s">
        <v>503</v>
      </c>
      <c r="E240" s="118">
        <v>12019.008</v>
      </c>
      <c r="F240" s="128" t="s">
        <v>807</v>
      </c>
    </row>
    <row r="241" spans="1:6" ht="24" customHeight="1" x14ac:dyDescent="0.2">
      <c r="A241" s="115" t="s">
        <v>804</v>
      </c>
      <c r="B241" s="115" t="s">
        <v>805</v>
      </c>
      <c r="C241" s="116" t="s">
        <v>829</v>
      </c>
      <c r="D241" s="126" t="s">
        <v>503</v>
      </c>
      <c r="E241" s="127">
        <v>4378.9799999999996</v>
      </c>
      <c r="F241" s="128" t="s">
        <v>809</v>
      </c>
    </row>
    <row r="242" spans="1:6" ht="24" customHeight="1" x14ac:dyDescent="0.2">
      <c r="A242" s="115" t="s">
        <v>804</v>
      </c>
      <c r="B242" s="115" t="s">
        <v>805</v>
      </c>
      <c r="C242" s="116" t="s">
        <v>830</v>
      </c>
      <c r="D242" s="117" t="s">
        <v>503</v>
      </c>
      <c r="E242" s="118">
        <v>3482.18</v>
      </c>
      <c r="F242" s="119" t="s">
        <v>807</v>
      </c>
    </row>
    <row r="243" spans="1:6" ht="24" customHeight="1" x14ac:dyDescent="0.2">
      <c r="A243" s="115" t="s">
        <v>804</v>
      </c>
      <c r="B243" s="115" t="s">
        <v>805</v>
      </c>
      <c r="C243" s="116" t="s">
        <v>831</v>
      </c>
      <c r="D243" s="117" t="s">
        <v>503</v>
      </c>
      <c r="E243" s="118">
        <v>6755.7359999999999</v>
      </c>
      <c r="F243" s="128" t="s">
        <v>807</v>
      </c>
    </row>
    <row r="244" spans="1:6" ht="12.95" customHeight="1" x14ac:dyDescent="0.2">
      <c r="A244" s="130" t="s">
        <v>832</v>
      </c>
      <c r="B244" s="130" t="s">
        <v>833</v>
      </c>
      <c r="C244" s="131" t="s">
        <v>834</v>
      </c>
      <c r="D244" s="132" t="s">
        <v>503</v>
      </c>
      <c r="E244" s="133"/>
      <c r="F244" s="134" t="s">
        <v>835</v>
      </c>
    </row>
    <row r="245" spans="1:6" ht="24" customHeight="1" x14ac:dyDescent="0.2">
      <c r="A245" s="135" t="s">
        <v>836</v>
      </c>
      <c r="B245" s="135" t="s">
        <v>837</v>
      </c>
      <c r="C245" s="136" t="s">
        <v>838</v>
      </c>
      <c r="D245" s="137" t="s">
        <v>503</v>
      </c>
      <c r="E245" s="138">
        <v>36028.94</v>
      </c>
      <c r="F245" s="139" t="s">
        <v>839</v>
      </c>
    </row>
    <row r="246" spans="1:6" x14ac:dyDescent="0.2">
      <c r="A246" s="135" t="s">
        <v>836</v>
      </c>
      <c r="B246" s="135" t="s">
        <v>837</v>
      </c>
      <c r="C246" s="136" t="s">
        <v>840</v>
      </c>
      <c r="D246" s="137" t="s">
        <v>503</v>
      </c>
      <c r="E246" s="138">
        <v>30591.5</v>
      </c>
      <c r="F246" s="139" t="s">
        <v>839</v>
      </c>
    </row>
    <row r="247" spans="1:6" x14ac:dyDescent="0.2">
      <c r="A247" s="135" t="s">
        <v>836</v>
      </c>
      <c r="B247" s="135" t="s">
        <v>837</v>
      </c>
      <c r="C247" s="136" t="s">
        <v>841</v>
      </c>
      <c r="D247" s="137" t="s">
        <v>503</v>
      </c>
      <c r="E247" s="138">
        <v>626.58000000000004</v>
      </c>
      <c r="F247" s="139" t="s">
        <v>839</v>
      </c>
    </row>
    <row r="248" spans="1:6" ht="24" customHeight="1" x14ac:dyDescent="0.2">
      <c r="A248" s="135" t="s">
        <v>836</v>
      </c>
      <c r="B248" s="135" t="s">
        <v>837</v>
      </c>
      <c r="C248" s="136" t="s">
        <v>842</v>
      </c>
      <c r="D248" s="137" t="s">
        <v>503</v>
      </c>
      <c r="E248" s="138">
        <v>62031.42</v>
      </c>
      <c r="F248" s="139" t="s">
        <v>839</v>
      </c>
    </row>
    <row r="249" spans="1:6" x14ac:dyDescent="0.2">
      <c r="A249" s="35" t="s">
        <v>507</v>
      </c>
      <c r="B249" s="35" t="s">
        <v>843</v>
      </c>
      <c r="C249" s="36" t="s">
        <v>844</v>
      </c>
      <c r="D249" s="37" t="s">
        <v>503</v>
      </c>
      <c r="E249" s="38">
        <v>60</v>
      </c>
      <c r="F249" s="75" t="s">
        <v>845</v>
      </c>
    </row>
    <row r="250" spans="1:6" x14ac:dyDescent="0.2">
      <c r="A250" s="140" t="s">
        <v>846</v>
      </c>
      <c r="B250" s="140" t="s">
        <v>847</v>
      </c>
      <c r="C250" s="141" t="s">
        <v>848</v>
      </c>
      <c r="D250" s="142" t="s">
        <v>503</v>
      </c>
      <c r="E250" s="143">
        <v>487.34</v>
      </c>
      <c r="F250" s="144" t="s">
        <v>849</v>
      </c>
    </row>
    <row r="251" spans="1:6" x14ac:dyDescent="0.2">
      <c r="A251" s="140" t="s">
        <v>846</v>
      </c>
      <c r="B251" s="140" t="s">
        <v>847</v>
      </c>
      <c r="C251" s="141" t="s">
        <v>850</v>
      </c>
      <c r="D251" s="142" t="s">
        <v>503</v>
      </c>
      <c r="E251" s="143">
        <v>88.5</v>
      </c>
      <c r="F251" s="144" t="s">
        <v>849</v>
      </c>
    </row>
    <row r="252" spans="1:6" x14ac:dyDescent="0.2">
      <c r="A252" s="145" t="s">
        <v>513</v>
      </c>
      <c r="B252" s="145" t="s">
        <v>851</v>
      </c>
      <c r="C252" s="146" t="s">
        <v>852</v>
      </c>
      <c r="D252" s="147" t="s">
        <v>503</v>
      </c>
      <c r="E252" s="148">
        <v>177</v>
      </c>
      <c r="F252" s="149" t="s">
        <v>853</v>
      </c>
    </row>
    <row r="253" spans="1:6" ht="36" customHeight="1" x14ac:dyDescent="0.2">
      <c r="A253" s="145" t="s">
        <v>513</v>
      </c>
      <c r="B253" s="145" t="s">
        <v>851</v>
      </c>
      <c r="C253" s="146" t="s">
        <v>854</v>
      </c>
      <c r="D253" s="147" t="s">
        <v>503</v>
      </c>
      <c r="E253" s="148">
        <v>5959</v>
      </c>
      <c r="F253" s="149" t="s">
        <v>853</v>
      </c>
    </row>
    <row r="254" spans="1:6" x14ac:dyDescent="0.2">
      <c r="A254" s="35" t="s">
        <v>517</v>
      </c>
      <c r="B254" s="35" t="s">
        <v>855</v>
      </c>
      <c r="C254" s="36" t="s">
        <v>856</v>
      </c>
      <c r="D254" s="37" t="s">
        <v>857</v>
      </c>
      <c r="E254" s="38">
        <v>18.88</v>
      </c>
      <c r="F254" s="39" t="s">
        <v>858</v>
      </c>
    </row>
    <row r="255" spans="1:6" x14ac:dyDescent="0.2">
      <c r="A255" s="35" t="s">
        <v>519</v>
      </c>
      <c r="B255" s="35" t="s">
        <v>859</v>
      </c>
      <c r="C255" s="36" t="s">
        <v>860</v>
      </c>
      <c r="D255" s="37" t="s">
        <v>503</v>
      </c>
      <c r="E255" s="38">
        <v>4124.1000000000004</v>
      </c>
      <c r="F255" s="39" t="s">
        <v>861</v>
      </c>
    </row>
    <row r="256" spans="1:6" ht="19.5" customHeight="1" x14ac:dyDescent="0.2">
      <c r="A256" s="35" t="s">
        <v>519</v>
      </c>
      <c r="B256" s="35" t="s">
        <v>859</v>
      </c>
      <c r="C256" s="36" t="s">
        <v>862</v>
      </c>
      <c r="D256" s="37" t="s">
        <v>503</v>
      </c>
      <c r="E256" s="38">
        <v>4737.7</v>
      </c>
      <c r="F256" s="39" t="s">
        <v>861</v>
      </c>
    </row>
    <row r="257" spans="1:6" x14ac:dyDescent="0.2">
      <c r="A257" s="35" t="s">
        <v>519</v>
      </c>
      <c r="B257" s="35" t="s">
        <v>859</v>
      </c>
      <c r="C257" s="36" t="s">
        <v>863</v>
      </c>
      <c r="D257" s="37" t="s">
        <v>503</v>
      </c>
      <c r="E257" s="38">
        <v>1239</v>
      </c>
      <c r="F257" s="39" t="s">
        <v>861</v>
      </c>
    </row>
    <row r="258" spans="1:6" ht="24" customHeight="1" x14ac:dyDescent="0.2">
      <c r="A258" s="145" t="s">
        <v>512</v>
      </c>
      <c r="B258" s="145" t="s">
        <v>864</v>
      </c>
      <c r="C258" s="146" t="s">
        <v>865</v>
      </c>
      <c r="D258" s="147" t="s">
        <v>503</v>
      </c>
      <c r="E258" s="148">
        <v>711.54</v>
      </c>
      <c r="F258" s="149" t="s">
        <v>853</v>
      </c>
    </row>
    <row r="259" spans="1:6" ht="23.25" customHeight="1" x14ac:dyDescent="0.2">
      <c r="A259" s="145" t="s">
        <v>512</v>
      </c>
      <c r="B259" s="145" t="s">
        <v>864</v>
      </c>
      <c r="C259" s="146" t="s">
        <v>866</v>
      </c>
      <c r="D259" s="147" t="s">
        <v>503</v>
      </c>
      <c r="E259" s="148">
        <v>30.68</v>
      </c>
      <c r="F259" s="149" t="s">
        <v>853</v>
      </c>
    </row>
    <row r="260" spans="1:6" ht="17.25" customHeight="1" x14ac:dyDescent="0.2">
      <c r="A260" s="145" t="s">
        <v>512</v>
      </c>
      <c r="B260" s="145" t="s">
        <v>864</v>
      </c>
      <c r="C260" s="146" t="s">
        <v>867</v>
      </c>
      <c r="D260" s="147" t="s">
        <v>503</v>
      </c>
      <c r="E260" s="148">
        <v>93.22</v>
      </c>
      <c r="F260" s="149" t="s">
        <v>868</v>
      </c>
    </row>
    <row r="261" spans="1:6" ht="15" customHeight="1" x14ac:dyDescent="0.2">
      <c r="A261" s="145" t="s">
        <v>512</v>
      </c>
      <c r="B261" s="145" t="s">
        <v>864</v>
      </c>
      <c r="C261" s="146" t="s">
        <v>869</v>
      </c>
      <c r="D261" s="147" t="s">
        <v>503</v>
      </c>
      <c r="E261" s="148">
        <v>140.125</v>
      </c>
      <c r="F261" s="149" t="s">
        <v>868</v>
      </c>
    </row>
    <row r="262" spans="1:6" x14ac:dyDescent="0.2">
      <c r="A262" s="145" t="s">
        <v>512</v>
      </c>
      <c r="B262" s="145" t="s">
        <v>864</v>
      </c>
      <c r="C262" s="146" t="s">
        <v>870</v>
      </c>
      <c r="D262" s="147" t="s">
        <v>503</v>
      </c>
      <c r="E262" s="148">
        <v>194.7</v>
      </c>
      <c r="F262" s="149" t="s">
        <v>868</v>
      </c>
    </row>
    <row r="263" spans="1:6" x14ac:dyDescent="0.2">
      <c r="A263" s="145" t="s">
        <v>512</v>
      </c>
      <c r="B263" s="145" t="s">
        <v>864</v>
      </c>
      <c r="C263" s="146" t="s">
        <v>871</v>
      </c>
      <c r="D263" s="147" t="s">
        <v>503</v>
      </c>
      <c r="E263" s="148">
        <v>334.82499999999999</v>
      </c>
      <c r="F263" s="149" t="s">
        <v>868</v>
      </c>
    </row>
    <row r="264" spans="1:6" x14ac:dyDescent="0.2">
      <c r="A264" s="145" t="s">
        <v>512</v>
      </c>
      <c r="B264" s="145" t="s">
        <v>864</v>
      </c>
      <c r="C264" s="146" t="s">
        <v>872</v>
      </c>
      <c r="D264" s="147" t="s">
        <v>503</v>
      </c>
      <c r="E264" s="148">
        <v>474.36</v>
      </c>
      <c r="F264" s="149" t="s">
        <v>868</v>
      </c>
    </row>
    <row r="265" spans="1:6" x14ac:dyDescent="0.2">
      <c r="A265" s="145" t="s">
        <v>512</v>
      </c>
      <c r="B265" s="145" t="s">
        <v>864</v>
      </c>
      <c r="C265" s="146" t="s">
        <v>873</v>
      </c>
      <c r="D265" s="147" t="s">
        <v>503</v>
      </c>
      <c r="E265" s="148">
        <v>548.70000000000005</v>
      </c>
      <c r="F265" s="149" t="s">
        <v>868</v>
      </c>
    </row>
    <row r="266" spans="1:6" x14ac:dyDescent="0.2">
      <c r="A266" s="145" t="s">
        <v>512</v>
      </c>
      <c r="B266" s="145" t="s">
        <v>864</v>
      </c>
      <c r="C266" s="146" t="s">
        <v>874</v>
      </c>
      <c r="D266" s="147" t="s">
        <v>503</v>
      </c>
      <c r="E266" s="148">
        <v>628.94000000000005</v>
      </c>
      <c r="F266" s="149" t="s">
        <v>868</v>
      </c>
    </row>
    <row r="267" spans="1:6" x14ac:dyDescent="0.2">
      <c r="A267" s="145" t="s">
        <v>512</v>
      </c>
      <c r="B267" s="145" t="s">
        <v>864</v>
      </c>
      <c r="C267" s="146" t="s">
        <v>875</v>
      </c>
      <c r="D267" s="147" t="s">
        <v>503</v>
      </c>
      <c r="E267" s="148">
        <v>401.2</v>
      </c>
      <c r="F267" s="149" t="s">
        <v>868</v>
      </c>
    </row>
    <row r="268" spans="1:6" x14ac:dyDescent="0.2">
      <c r="A268" s="145" t="s">
        <v>512</v>
      </c>
      <c r="B268" s="145" t="s">
        <v>864</v>
      </c>
      <c r="C268" s="146" t="s">
        <v>876</v>
      </c>
      <c r="D268" s="147" t="s">
        <v>503</v>
      </c>
      <c r="E268" s="148">
        <v>526.57500000000005</v>
      </c>
      <c r="F268" s="149" t="s">
        <v>868</v>
      </c>
    </row>
    <row r="269" spans="1:6" x14ac:dyDescent="0.2">
      <c r="A269" s="145" t="s">
        <v>512</v>
      </c>
      <c r="B269" s="145" t="s">
        <v>864</v>
      </c>
      <c r="C269" s="146" t="s">
        <v>877</v>
      </c>
      <c r="D269" s="147" t="s">
        <v>565</v>
      </c>
      <c r="E269" s="148">
        <v>175.82</v>
      </c>
      <c r="F269" s="149" t="s">
        <v>868</v>
      </c>
    </row>
    <row r="270" spans="1:6" x14ac:dyDescent="0.2">
      <c r="A270" s="145" t="s">
        <v>512</v>
      </c>
      <c r="B270" s="145" t="s">
        <v>864</v>
      </c>
      <c r="C270" s="146" t="s">
        <v>878</v>
      </c>
      <c r="D270" s="147" t="s">
        <v>565</v>
      </c>
      <c r="E270" s="148">
        <v>531</v>
      </c>
      <c r="F270" s="149" t="s">
        <v>868</v>
      </c>
    </row>
    <row r="271" spans="1:6" x14ac:dyDescent="0.2">
      <c r="A271" s="145" t="s">
        <v>512</v>
      </c>
      <c r="B271" s="145" t="s">
        <v>864</v>
      </c>
      <c r="C271" s="146" t="s">
        <v>879</v>
      </c>
      <c r="D271" s="147" t="s">
        <v>565</v>
      </c>
      <c r="E271" s="148">
        <v>233.64</v>
      </c>
      <c r="F271" s="149" t="s">
        <v>868</v>
      </c>
    </row>
    <row r="272" spans="1:6" x14ac:dyDescent="0.2">
      <c r="A272" s="145" t="s">
        <v>512</v>
      </c>
      <c r="B272" s="145" t="s">
        <v>864</v>
      </c>
      <c r="C272" s="146" t="s">
        <v>880</v>
      </c>
      <c r="D272" s="147" t="s">
        <v>565</v>
      </c>
      <c r="E272" s="148">
        <v>260.00110000000001</v>
      </c>
      <c r="F272" s="149" t="s">
        <v>868</v>
      </c>
    </row>
    <row r="273" spans="1:6" ht="36" customHeight="1" x14ac:dyDescent="0.2">
      <c r="A273" s="145" t="s">
        <v>512</v>
      </c>
      <c r="B273" s="145" t="s">
        <v>864</v>
      </c>
      <c r="C273" s="146" t="s">
        <v>881</v>
      </c>
      <c r="D273" s="147" t="s">
        <v>503</v>
      </c>
      <c r="E273" s="148">
        <v>283.2</v>
      </c>
      <c r="F273" s="149" t="s">
        <v>853</v>
      </c>
    </row>
    <row r="274" spans="1:6" x14ac:dyDescent="0.2">
      <c r="A274" s="145" t="s">
        <v>512</v>
      </c>
      <c r="B274" s="145" t="s">
        <v>864</v>
      </c>
      <c r="C274" s="146" t="s">
        <v>882</v>
      </c>
      <c r="D274" s="147" t="s">
        <v>503</v>
      </c>
      <c r="E274" s="148">
        <v>132.75</v>
      </c>
      <c r="F274" s="149" t="s">
        <v>868</v>
      </c>
    </row>
    <row r="275" spans="1:6" x14ac:dyDescent="0.2">
      <c r="A275" s="145" t="s">
        <v>512</v>
      </c>
      <c r="B275" s="145" t="s">
        <v>864</v>
      </c>
      <c r="C275" s="146" t="s">
        <v>883</v>
      </c>
      <c r="D275" s="147" t="s">
        <v>503</v>
      </c>
      <c r="E275" s="148">
        <v>368.75</v>
      </c>
      <c r="F275" s="149" t="s">
        <v>868</v>
      </c>
    </row>
    <row r="276" spans="1:6" x14ac:dyDescent="0.2">
      <c r="A276" s="145" t="s">
        <v>512</v>
      </c>
      <c r="B276" s="145" t="s">
        <v>864</v>
      </c>
      <c r="C276" s="146" t="s">
        <v>884</v>
      </c>
      <c r="D276" s="147" t="s">
        <v>503</v>
      </c>
      <c r="E276" s="148">
        <v>5546</v>
      </c>
      <c r="F276" s="149" t="s">
        <v>853</v>
      </c>
    </row>
    <row r="277" spans="1:6" ht="24" customHeight="1" x14ac:dyDescent="0.2">
      <c r="A277" s="145" t="s">
        <v>512</v>
      </c>
      <c r="B277" s="145" t="s">
        <v>864</v>
      </c>
      <c r="C277" s="146" t="s">
        <v>885</v>
      </c>
      <c r="D277" s="147" t="s">
        <v>503</v>
      </c>
      <c r="E277" s="148">
        <v>1215.4000000000001</v>
      </c>
      <c r="F277" s="149" t="s">
        <v>853</v>
      </c>
    </row>
    <row r="278" spans="1:6" x14ac:dyDescent="0.2">
      <c r="A278" s="145" t="s">
        <v>512</v>
      </c>
      <c r="B278" s="145" t="s">
        <v>864</v>
      </c>
      <c r="C278" s="146" t="s">
        <v>886</v>
      </c>
      <c r="D278" s="147" t="s">
        <v>887</v>
      </c>
      <c r="E278" s="148">
        <v>139.24</v>
      </c>
      <c r="F278" s="149" t="s">
        <v>888</v>
      </c>
    </row>
    <row r="279" spans="1:6" x14ac:dyDescent="0.2">
      <c r="A279" s="145" t="s">
        <v>512</v>
      </c>
      <c r="B279" s="145" t="s">
        <v>864</v>
      </c>
      <c r="C279" s="146" t="s">
        <v>889</v>
      </c>
      <c r="D279" s="147" t="s">
        <v>887</v>
      </c>
      <c r="E279" s="148">
        <v>194.7</v>
      </c>
      <c r="F279" s="149" t="s">
        <v>888</v>
      </c>
    </row>
    <row r="280" spans="1:6" ht="24" customHeight="1" x14ac:dyDescent="0.2">
      <c r="A280" s="145" t="s">
        <v>512</v>
      </c>
      <c r="B280" s="145" t="s">
        <v>864</v>
      </c>
      <c r="C280" s="146" t="s">
        <v>890</v>
      </c>
      <c r="D280" s="147" t="s">
        <v>503</v>
      </c>
      <c r="E280" s="148">
        <v>12.803000000000001</v>
      </c>
      <c r="F280" s="149" t="s">
        <v>868</v>
      </c>
    </row>
    <row r="281" spans="1:6" x14ac:dyDescent="0.2">
      <c r="A281" s="145" t="s">
        <v>512</v>
      </c>
      <c r="B281" s="145" t="s">
        <v>864</v>
      </c>
      <c r="C281" s="146" t="s">
        <v>891</v>
      </c>
      <c r="D281" s="147" t="s">
        <v>503</v>
      </c>
      <c r="E281" s="148">
        <v>663.75</v>
      </c>
      <c r="F281" s="149" t="s">
        <v>868</v>
      </c>
    </row>
    <row r="282" spans="1:6" x14ac:dyDescent="0.2">
      <c r="A282" s="145" t="s">
        <v>512</v>
      </c>
      <c r="B282" s="145" t="s">
        <v>864</v>
      </c>
      <c r="C282" s="146" t="s">
        <v>892</v>
      </c>
      <c r="D282" s="147" t="s">
        <v>503</v>
      </c>
      <c r="E282" s="148">
        <v>6149.9943000000003</v>
      </c>
      <c r="F282" s="149" t="s">
        <v>853</v>
      </c>
    </row>
    <row r="283" spans="1:6" x14ac:dyDescent="0.2">
      <c r="A283" s="35" t="s">
        <v>518</v>
      </c>
      <c r="B283" s="35" t="s">
        <v>893</v>
      </c>
      <c r="C283" s="36" t="s">
        <v>894</v>
      </c>
      <c r="D283" s="37" t="s">
        <v>503</v>
      </c>
      <c r="E283" s="38">
        <v>6490</v>
      </c>
      <c r="F283" s="75" t="s">
        <v>895</v>
      </c>
    </row>
    <row r="284" spans="1:6" x14ac:dyDescent="0.2">
      <c r="A284" s="35" t="s">
        <v>518</v>
      </c>
      <c r="B284" s="35" t="s">
        <v>893</v>
      </c>
      <c r="C284" s="36" t="s">
        <v>896</v>
      </c>
      <c r="D284" s="37" t="s">
        <v>503</v>
      </c>
      <c r="E284" s="38">
        <v>6490</v>
      </c>
      <c r="F284" s="75" t="s">
        <v>895</v>
      </c>
    </row>
    <row r="285" spans="1:6" x14ac:dyDescent="0.2">
      <c r="A285" s="35" t="s">
        <v>518</v>
      </c>
      <c r="B285" s="35" t="s">
        <v>893</v>
      </c>
      <c r="C285" s="36" t="s">
        <v>897</v>
      </c>
      <c r="D285" s="37" t="s">
        <v>503</v>
      </c>
      <c r="E285" s="38">
        <v>6490</v>
      </c>
      <c r="F285" s="75" t="s">
        <v>895</v>
      </c>
    </row>
    <row r="286" spans="1:6" ht="14.1" customHeight="1" x14ac:dyDescent="0.2">
      <c r="A286" s="35" t="s">
        <v>518</v>
      </c>
      <c r="B286" s="35" t="s">
        <v>893</v>
      </c>
      <c r="C286" s="36" t="s">
        <v>898</v>
      </c>
      <c r="D286" s="37" t="s">
        <v>503</v>
      </c>
      <c r="E286" s="38">
        <v>6490</v>
      </c>
      <c r="F286" s="75" t="s">
        <v>895</v>
      </c>
    </row>
    <row r="287" spans="1:6" ht="15" customHeight="1" x14ac:dyDescent="0.2">
      <c r="A287" s="35" t="s">
        <v>518</v>
      </c>
      <c r="B287" s="35" t="s">
        <v>893</v>
      </c>
      <c r="C287" s="36" t="s">
        <v>899</v>
      </c>
      <c r="D287" s="37" t="s">
        <v>503</v>
      </c>
      <c r="E287" s="38">
        <v>6490</v>
      </c>
      <c r="F287" s="75" t="s">
        <v>895</v>
      </c>
    </row>
    <row r="288" spans="1:6" ht="21.75" customHeight="1" x14ac:dyDescent="0.2">
      <c r="A288" s="150" t="s">
        <v>524</v>
      </c>
      <c r="B288" s="150" t="s">
        <v>900</v>
      </c>
      <c r="C288" s="151" t="s">
        <v>901</v>
      </c>
      <c r="D288" s="152" t="s">
        <v>503</v>
      </c>
      <c r="E288" s="153">
        <v>2205.7732999999998</v>
      </c>
      <c r="F288" s="154" t="s">
        <v>902</v>
      </c>
    </row>
    <row r="289" spans="1:6" ht="15.95" customHeight="1" x14ac:dyDescent="0.2">
      <c r="A289" s="150" t="s">
        <v>524</v>
      </c>
      <c r="B289" s="150" t="s">
        <v>900</v>
      </c>
      <c r="C289" s="151" t="s">
        <v>903</v>
      </c>
      <c r="D289" s="152" t="s">
        <v>503</v>
      </c>
      <c r="E289" s="153">
        <v>501.5</v>
      </c>
      <c r="F289" s="154" t="s">
        <v>902</v>
      </c>
    </row>
    <row r="290" spans="1:6" x14ac:dyDescent="0.2">
      <c r="A290" s="150" t="s">
        <v>524</v>
      </c>
      <c r="B290" s="150" t="s">
        <v>900</v>
      </c>
      <c r="C290" s="151" t="s">
        <v>904</v>
      </c>
      <c r="D290" s="152" t="s">
        <v>503</v>
      </c>
      <c r="E290" s="153">
        <v>442.5</v>
      </c>
      <c r="F290" s="154" t="s">
        <v>902</v>
      </c>
    </row>
    <row r="291" spans="1:6" ht="14.1" customHeight="1" x14ac:dyDescent="0.2">
      <c r="A291" s="150" t="s">
        <v>524</v>
      </c>
      <c r="B291" s="150" t="s">
        <v>900</v>
      </c>
      <c r="C291" s="151" t="s">
        <v>905</v>
      </c>
      <c r="D291" s="152" t="s">
        <v>503</v>
      </c>
      <c r="E291" s="153">
        <v>531</v>
      </c>
      <c r="F291" s="154" t="s">
        <v>902</v>
      </c>
    </row>
    <row r="292" spans="1:6" x14ac:dyDescent="0.2">
      <c r="A292" s="150" t="s">
        <v>524</v>
      </c>
      <c r="B292" s="150" t="s">
        <v>900</v>
      </c>
      <c r="C292" s="151" t="s">
        <v>906</v>
      </c>
      <c r="D292" s="152" t="s">
        <v>503</v>
      </c>
      <c r="E292" s="153">
        <v>796.5</v>
      </c>
      <c r="F292" s="154" t="s">
        <v>902</v>
      </c>
    </row>
    <row r="293" spans="1:6" ht="17.25" customHeight="1" x14ac:dyDescent="0.2">
      <c r="A293" s="150" t="s">
        <v>524</v>
      </c>
      <c r="B293" s="150" t="s">
        <v>900</v>
      </c>
      <c r="C293" s="151" t="s">
        <v>907</v>
      </c>
      <c r="D293" s="152" t="s">
        <v>503</v>
      </c>
      <c r="E293" s="153">
        <v>5640.4</v>
      </c>
      <c r="F293" s="154" t="s">
        <v>902</v>
      </c>
    </row>
    <row r="294" spans="1:6" ht="30.75" customHeight="1" x14ac:dyDescent="0.2">
      <c r="A294" s="150" t="s">
        <v>524</v>
      </c>
      <c r="B294" s="150" t="s">
        <v>900</v>
      </c>
      <c r="C294" s="151" t="s">
        <v>908</v>
      </c>
      <c r="D294" s="152" t="s">
        <v>503</v>
      </c>
      <c r="E294" s="153">
        <v>5640.4</v>
      </c>
      <c r="F294" s="154" t="s">
        <v>902</v>
      </c>
    </row>
    <row r="295" spans="1:6" ht="24" customHeight="1" x14ac:dyDescent="0.2">
      <c r="A295" s="150" t="s">
        <v>524</v>
      </c>
      <c r="B295" s="150" t="s">
        <v>900</v>
      </c>
      <c r="C295" s="151" t="s">
        <v>909</v>
      </c>
      <c r="D295" s="152" t="s">
        <v>503</v>
      </c>
      <c r="E295" s="153">
        <v>5640.4</v>
      </c>
      <c r="F295" s="154" t="s">
        <v>902</v>
      </c>
    </row>
    <row r="296" spans="1:6" ht="29.25" customHeight="1" x14ac:dyDescent="0.2">
      <c r="A296" s="150" t="s">
        <v>524</v>
      </c>
      <c r="B296" s="150" t="s">
        <v>900</v>
      </c>
      <c r="C296" s="151" t="s">
        <v>910</v>
      </c>
      <c r="D296" s="152" t="s">
        <v>503</v>
      </c>
      <c r="E296" s="153">
        <v>4366</v>
      </c>
      <c r="F296" s="154" t="s">
        <v>902</v>
      </c>
    </row>
    <row r="297" spans="1:6" ht="28.5" customHeight="1" x14ac:dyDescent="0.2">
      <c r="A297" s="150" t="s">
        <v>524</v>
      </c>
      <c r="B297" s="150" t="s">
        <v>900</v>
      </c>
      <c r="C297" s="151" t="s">
        <v>911</v>
      </c>
      <c r="D297" s="152" t="s">
        <v>503</v>
      </c>
      <c r="E297" s="153">
        <v>15611.4</v>
      </c>
      <c r="F297" s="154" t="s">
        <v>902</v>
      </c>
    </row>
    <row r="298" spans="1:6" ht="28.5" customHeight="1" x14ac:dyDescent="0.2">
      <c r="A298" s="150" t="s">
        <v>524</v>
      </c>
      <c r="B298" s="150" t="s">
        <v>900</v>
      </c>
      <c r="C298" s="151" t="s">
        <v>912</v>
      </c>
      <c r="D298" s="152" t="s">
        <v>503</v>
      </c>
      <c r="E298" s="153">
        <v>179.15</v>
      </c>
      <c r="F298" s="154" t="s">
        <v>902</v>
      </c>
    </row>
    <row r="299" spans="1:6" ht="22.5" customHeight="1" x14ac:dyDescent="0.2">
      <c r="A299" s="150" t="s">
        <v>524</v>
      </c>
      <c r="B299" s="150" t="s">
        <v>900</v>
      </c>
      <c r="C299" s="151" t="s">
        <v>913</v>
      </c>
      <c r="D299" s="152" t="s">
        <v>503</v>
      </c>
      <c r="E299" s="153">
        <v>194.7</v>
      </c>
      <c r="F299" s="154" t="s">
        <v>902</v>
      </c>
    </row>
    <row r="300" spans="1:6" x14ac:dyDescent="0.2">
      <c r="A300" s="150" t="s">
        <v>524</v>
      </c>
      <c r="B300" s="150" t="s">
        <v>900</v>
      </c>
      <c r="C300" s="151" t="s">
        <v>914</v>
      </c>
      <c r="D300" s="152" t="s">
        <v>503</v>
      </c>
      <c r="E300" s="153">
        <v>672.6</v>
      </c>
      <c r="F300" s="154" t="s">
        <v>902</v>
      </c>
    </row>
    <row r="301" spans="1:6" x14ac:dyDescent="0.2">
      <c r="A301" s="150" t="s">
        <v>524</v>
      </c>
      <c r="B301" s="150" t="s">
        <v>900</v>
      </c>
      <c r="C301" s="151" t="s">
        <v>915</v>
      </c>
      <c r="D301" s="152" t="s">
        <v>503</v>
      </c>
      <c r="E301" s="153">
        <v>20650</v>
      </c>
      <c r="F301" s="154" t="s">
        <v>902</v>
      </c>
    </row>
    <row r="302" spans="1:6" x14ac:dyDescent="0.2">
      <c r="A302" s="150" t="s">
        <v>524</v>
      </c>
      <c r="B302" s="150" t="s">
        <v>900</v>
      </c>
      <c r="C302" s="151" t="s">
        <v>916</v>
      </c>
      <c r="D302" s="152" t="s">
        <v>503</v>
      </c>
      <c r="E302" s="153">
        <v>4661</v>
      </c>
      <c r="F302" s="154" t="s">
        <v>902</v>
      </c>
    </row>
    <row r="303" spans="1:6" x14ac:dyDescent="0.2">
      <c r="A303" s="150" t="s">
        <v>524</v>
      </c>
      <c r="B303" s="150" t="s">
        <v>900</v>
      </c>
      <c r="C303" s="151" t="s">
        <v>917</v>
      </c>
      <c r="D303" s="152" t="s">
        <v>503</v>
      </c>
      <c r="E303" s="153">
        <v>525.1</v>
      </c>
      <c r="F303" s="154" t="s">
        <v>902</v>
      </c>
    </row>
    <row r="304" spans="1:6" x14ac:dyDescent="0.2">
      <c r="A304" s="150" t="s">
        <v>524</v>
      </c>
      <c r="B304" s="150" t="s">
        <v>900</v>
      </c>
      <c r="C304" s="151" t="s">
        <v>918</v>
      </c>
      <c r="D304" s="152" t="s">
        <v>503</v>
      </c>
      <c r="E304" s="153">
        <v>6384.19</v>
      </c>
      <c r="F304" s="154" t="s">
        <v>902</v>
      </c>
    </row>
    <row r="305" spans="1:6" ht="21" customHeight="1" x14ac:dyDescent="0.2">
      <c r="A305" s="150" t="s">
        <v>524</v>
      </c>
      <c r="B305" s="150" t="s">
        <v>900</v>
      </c>
      <c r="C305" s="151" t="s">
        <v>919</v>
      </c>
      <c r="D305" s="152" t="s">
        <v>503</v>
      </c>
      <c r="E305" s="153">
        <v>899.04330000000004</v>
      </c>
      <c r="F305" s="154" t="s">
        <v>902</v>
      </c>
    </row>
    <row r="306" spans="1:6" ht="29.25" customHeight="1" x14ac:dyDescent="0.2">
      <c r="A306" s="150" t="s">
        <v>524</v>
      </c>
      <c r="B306" s="150" t="s">
        <v>900</v>
      </c>
      <c r="C306" s="151" t="s">
        <v>920</v>
      </c>
      <c r="D306" s="152" t="s">
        <v>503</v>
      </c>
      <c r="E306" s="153">
        <v>348.1</v>
      </c>
      <c r="F306" s="154" t="s">
        <v>902</v>
      </c>
    </row>
    <row r="307" spans="1:6" ht="28.5" customHeight="1" x14ac:dyDescent="0.2">
      <c r="A307" s="150" t="s">
        <v>524</v>
      </c>
      <c r="B307" s="150" t="s">
        <v>900</v>
      </c>
      <c r="C307" s="151" t="s">
        <v>921</v>
      </c>
      <c r="D307" s="152" t="s">
        <v>503</v>
      </c>
      <c r="E307" s="153">
        <v>147.5</v>
      </c>
      <c r="F307" s="154" t="s">
        <v>902</v>
      </c>
    </row>
    <row r="308" spans="1:6" ht="32.25" customHeight="1" x14ac:dyDescent="0.2">
      <c r="A308" s="150" t="s">
        <v>524</v>
      </c>
      <c r="B308" s="150" t="s">
        <v>900</v>
      </c>
      <c r="C308" s="151" t="s">
        <v>922</v>
      </c>
      <c r="D308" s="152" t="s">
        <v>503</v>
      </c>
      <c r="E308" s="153">
        <v>11210</v>
      </c>
      <c r="F308" s="154" t="s">
        <v>902</v>
      </c>
    </row>
    <row r="309" spans="1:6" ht="24" customHeight="1" x14ac:dyDescent="0.2">
      <c r="A309" s="150" t="s">
        <v>524</v>
      </c>
      <c r="B309" s="150" t="s">
        <v>900</v>
      </c>
      <c r="C309" s="151" t="s">
        <v>923</v>
      </c>
      <c r="D309" s="152" t="s">
        <v>503</v>
      </c>
      <c r="E309" s="153">
        <v>1333.4</v>
      </c>
      <c r="F309" s="154" t="s">
        <v>902</v>
      </c>
    </row>
    <row r="310" spans="1:6" x14ac:dyDescent="0.2">
      <c r="A310" s="155" t="s">
        <v>514</v>
      </c>
      <c r="B310" s="155" t="s">
        <v>924</v>
      </c>
      <c r="C310" s="156" t="s">
        <v>925</v>
      </c>
      <c r="D310" s="157" t="s">
        <v>503</v>
      </c>
      <c r="E310" s="158">
        <v>939.75</v>
      </c>
      <c r="F310" s="159" t="s">
        <v>926</v>
      </c>
    </row>
    <row r="311" spans="1:6" ht="22.5" customHeight="1" x14ac:dyDescent="0.2">
      <c r="A311" s="155" t="s">
        <v>514</v>
      </c>
      <c r="B311" s="155" t="s">
        <v>924</v>
      </c>
      <c r="C311" s="156" t="s">
        <v>927</v>
      </c>
      <c r="D311" s="157" t="s">
        <v>503</v>
      </c>
      <c r="E311" s="158">
        <v>590</v>
      </c>
      <c r="F311" s="159" t="s">
        <v>926</v>
      </c>
    </row>
    <row r="312" spans="1:6" x14ac:dyDescent="0.2">
      <c r="A312" s="155" t="s">
        <v>514</v>
      </c>
      <c r="B312" s="155" t="s">
        <v>924</v>
      </c>
      <c r="C312" s="156" t="s">
        <v>928</v>
      </c>
      <c r="D312" s="157" t="s">
        <v>503</v>
      </c>
      <c r="E312" s="158">
        <v>761.25</v>
      </c>
      <c r="F312" s="159" t="s">
        <v>926</v>
      </c>
    </row>
    <row r="313" spans="1:6" x14ac:dyDescent="0.2">
      <c r="A313" s="155" t="s">
        <v>514</v>
      </c>
      <c r="B313" s="155" t="s">
        <v>924</v>
      </c>
      <c r="C313" s="160" t="s">
        <v>928</v>
      </c>
      <c r="D313" s="161" t="s">
        <v>503</v>
      </c>
      <c r="E313" s="162">
        <v>761.25</v>
      </c>
      <c r="F313" s="163" t="s">
        <v>929</v>
      </c>
    </row>
    <row r="314" spans="1:6" ht="26.25" customHeight="1" x14ac:dyDescent="0.2">
      <c r="A314" s="155" t="s">
        <v>514</v>
      </c>
      <c r="B314" s="155" t="s">
        <v>924</v>
      </c>
      <c r="C314" s="160" t="s">
        <v>930</v>
      </c>
      <c r="D314" s="161" t="s">
        <v>503</v>
      </c>
      <c r="E314" s="162">
        <v>309.75</v>
      </c>
      <c r="F314" s="163" t="s">
        <v>929</v>
      </c>
    </row>
    <row r="315" spans="1:6" ht="18" customHeight="1" x14ac:dyDescent="0.2">
      <c r="A315" s="155" t="s">
        <v>514</v>
      </c>
      <c r="B315" s="155" t="s">
        <v>924</v>
      </c>
      <c r="C315" s="156" t="s">
        <v>931</v>
      </c>
      <c r="D315" s="157" t="s">
        <v>503</v>
      </c>
      <c r="E315" s="158">
        <v>270.48</v>
      </c>
      <c r="F315" s="163" t="s">
        <v>929</v>
      </c>
    </row>
    <row r="316" spans="1:6" x14ac:dyDescent="0.2">
      <c r="A316" s="155" t="s">
        <v>514</v>
      </c>
      <c r="B316" s="155" t="s">
        <v>924</v>
      </c>
      <c r="C316" s="156" t="s">
        <v>932</v>
      </c>
      <c r="D316" s="157" t="s">
        <v>503</v>
      </c>
      <c r="E316" s="158">
        <v>229.21530000000001</v>
      </c>
      <c r="F316" s="159" t="s">
        <v>926</v>
      </c>
    </row>
    <row r="317" spans="1:6" x14ac:dyDescent="0.2">
      <c r="A317" s="155" t="s">
        <v>514</v>
      </c>
      <c r="B317" s="155" t="s">
        <v>924</v>
      </c>
      <c r="C317" s="156" t="s">
        <v>933</v>
      </c>
      <c r="D317" s="157" t="s">
        <v>503</v>
      </c>
      <c r="E317" s="158">
        <v>194.25</v>
      </c>
      <c r="F317" s="163" t="s">
        <v>929</v>
      </c>
    </row>
    <row r="318" spans="1:6" x14ac:dyDescent="0.2">
      <c r="A318" s="155" t="s">
        <v>514</v>
      </c>
      <c r="B318" s="155" t="s">
        <v>924</v>
      </c>
      <c r="C318" s="156" t="s">
        <v>934</v>
      </c>
      <c r="D318" s="157" t="s">
        <v>503</v>
      </c>
      <c r="E318" s="158">
        <v>414.75</v>
      </c>
      <c r="F318" s="159" t="s">
        <v>926</v>
      </c>
    </row>
    <row r="319" spans="1:6" x14ac:dyDescent="0.2">
      <c r="A319" s="155" t="s">
        <v>514</v>
      </c>
      <c r="B319" s="155" t="s">
        <v>924</v>
      </c>
      <c r="C319" s="156" t="s">
        <v>935</v>
      </c>
      <c r="D319" s="157" t="s">
        <v>503</v>
      </c>
      <c r="E319" s="158">
        <v>414.75</v>
      </c>
      <c r="F319" s="163" t="s">
        <v>929</v>
      </c>
    </row>
    <row r="320" spans="1:6" x14ac:dyDescent="0.2">
      <c r="A320" s="155" t="s">
        <v>514</v>
      </c>
      <c r="B320" s="155" t="s">
        <v>924</v>
      </c>
      <c r="C320" s="160" t="s">
        <v>936</v>
      </c>
      <c r="D320" s="161" t="s">
        <v>503</v>
      </c>
      <c r="E320" s="162">
        <v>3669.75</v>
      </c>
      <c r="F320" s="163" t="s">
        <v>929</v>
      </c>
    </row>
    <row r="321" spans="1:6" x14ac:dyDescent="0.2">
      <c r="A321" s="155" t="s">
        <v>514</v>
      </c>
      <c r="B321" s="155" t="s">
        <v>924</v>
      </c>
      <c r="C321" s="156" t="s">
        <v>937</v>
      </c>
      <c r="D321" s="157" t="s">
        <v>938</v>
      </c>
      <c r="E321" s="158">
        <v>866.25</v>
      </c>
      <c r="F321" s="163" t="s">
        <v>929</v>
      </c>
    </row>
    <row r="322" spans="1:6" ht="24" customHeight="1" x14ac:dyDescent="0.2">
      <c r="A322" s="155" t="s">
        <v>514</v>
      </c>
      <c r="B322" s="155" t="s">
        <v>924</v>
      </c>
      <c r="C322" s="156" t="s">
        <v>939</v>
      </c>
      <c r="D322" s="157" t="s">
        <v>503</v>
      </c>
      <c r="E322" s="158">
        <v>8096</v>
      </c>
      <c r="F322" s="163" t="s">
        <v>929</v>
      </c>
    </row>
    <row r="323" spans="1:6" ht="24" customHeight="1" x14ac:dyDescent="0.2">
      <c r="A323" s="155" t="s">
        <v>514</v>
      </c>
      <c r="B323" s="155" t="s">
        <v>924</v>
      </c>
      <c r="C323" s="156" t="s">
        <v>940</v>
      </c>
      <c r="D323" s="157" t="s">
        <v>503</v>
      </c>
      <c r="E323" s="158">
        <v>8000</v>
      </c>
      <c r="F323" s="163" t="s">
        <v>929</v>
      </c>
    </row>
    <row r="324" spans="1:6" x14ac:dyDescent="0.2">
      <c r="A324" s="155" t="s">
        <v>514</v>
      </c>
      <c r="B324" s="155" t="s">
        <v>924</v>
      </c>
      <c r="C324" s="160" t="s">
        <v>941</v>
      </c>
      <c r="D324" s="161" t="s">
        <v>503</v>
      </c>
      <c r="E324" s="162">
        <v>167.27</v>
      </c>
      <c r="F324" s="163" t="s">
        <v>929</v>
      </c>
    </row>
    <row r="325" spans="1:6" ht="30.75" customHeight="1" x14ac:dyDescent="0.2">
      <c r="A325" s="155" t="s">
        <v>514</v>
      </c>
      <c r="B325" s="155" t="s">
        <v>924</v>
      </c>
      <c r="C325" s="156" t="s">
        <v>942</v>
      </c>
      <c r="D325" s="157" t="s">
        <v>503</v>
      </c>
      <c r="E325" s="158">
        <v>402.67669999999998</v>
      </c>
      <c r="F325" s="159" t="s">
        <v>926</v>
      </c>
    </row>
    <row r="326" spans="1:6" x14ac:dyDescent="0.2">
      <c r="A326" s="155" t="s">
        <v>514</v>
      </c>
      <c r="B326" s="155" t="s">
        <v>924</v>
      </c>
      <c r="C326" s="156" t="s">
        <v>943</v>
      </c>
      <c r="D326" s="157" t="s">
        <v>503</v>
      </c>
      <c r="E326" s="158">
        <v>600.9153</v>
      </c>
      <c r="F326" s="159" t="s">
        <v>926</v>
      </c>
    </row>
    <row r="327" spans="1:6" x14ac:dyDescent="0.2">
      <c r="A327" s="155" t="s">
        <v>514</v>
      </c>
      <c r="B327" s="155" t="s">
        <v>924</v>
      </c>
      <c r="C327" s="156" t="s">
        <v>944</v>
      </c>
      <c r="D327" s="157" t="s">
        <v>938</v>
      </c>
      <c r="E327" s="158">
        <v>489.40600000000001</v>
      </c>
      <c r="F327" s="163" t="s">
        <v>929</v>
      </c>
    </row>
    <row r="328" spans="1:6" ht="24.75" customHeight="1" x14ac:dyDescent="0.2">
      <c r="A328" s="155" t="s">
        <v>514</v>
      </c>
      <c r="B328" s="155" t="s">
        <v>924</v>
      </c>
      <c r="C328" s="156" t="s">
        <v>945</v>
      </c>
      <c r="D328" s="157" t="s">
        <v>503</v>
      </c>
      <c r="E328" s="158">
        <v>455.48</v>
      </c>
      <c r="F328" s="159" t="s">
        <v>926</v>
      </c>
    </row>
    <row r="329" spans="1:6" ht="24" customHeight="1" x14ac:dyDescent="0.2">
      <c r="A329" s="35" t="s">
        <v>520</v>
      </c>
      <c r="B329" s="35" t="s">
        <v>946</v>
      </c>
      <c r="C329" s="36" t="s">
        <v>947</v>
      </c>
      <c r="D329" s="37" t="s">
        <v>503</v>
      </c>
      <c r="E329" s="38">
        <v>6490</v>
      </c>
      <c r="F329" s="75" t="s">
        <v>948</v>
      </c>
    </row>
    <row r="330" spans="1:6" ht="24" customHeight="1" x14ac:dyDescent="0.2">
      <c r="A330" s="35" t="s">
        <v>949</v>
      </c>
      <c r="B330" s="35" t="s">
        <v>950</v>
      </c>
      <c r="C330" s="36" t="s">
        <v>951</v>
      </c>
      <c r="D330" s="37" t="s">
        <v>705</v>
      </c>
      <c r="E330" s="38">
        <v>460.2</v>
      </c>
      <c r="F330" s="75" t="s">
        <v>952</v>
      </c>
    </row>
    <row r="331" spans="1:6" ht="36" customHeight="1" x14ac:dyDescent="0.2">
      <c r="A331" s="35" t="s">
        <v>504</v>
      </c>
      <c r="B331" s="35" t="s">
        <v>953</v>
      </c>
      <c r="C331" s="36" t="s">
        <v>954</v>
      </c>
      <c r="D331" s="37" t="s">
        <v>955</v>
      </c>
      <c r="E331" s="38">
        <v>44877.760000000002</v>
      </c>
      <c r="F331" s="75" t="s">
        <v>956</v>
      </c>
    </row>
    <row r="332" spans="1:6" x14ac:dyDescent="0.2">
      <c r="A332" s="39" t="s">
        <v>509</v>
      </c>
      <c r="B332" s="39" t="s">
        <v>957</v>
      </c>
      <c r="C332" s="36" t="s">
        <v>958</v>
      </c>
      <c r="D332" s="37" t="s">
        <v>959</v>
      </c>
      <c r="E332" s="38">
        <v>3000</v>
      </c>
      <c r="F332" s="75" t="s">
        <v>960</v>
      </c>
    </row>
    <row r="333" spans="1:6" ht="24" customHeight="1" x14ac:dyDescent="0.2">
      <c r="A333" s="164" t="s">
        <v>961</v>
      </c>
      <c r="B333" s="164" t="s">
        <v>962</v>
      </c>
      <c r="C333" s="165" t="s">
        <v>963</v>
      </c>
      <c r="D333" s="166" t="s">
        <v>503</v>
      </c>
      <c r="E333" s="167">
        <v>23562.5</v>
      </c>
      <c r="F333" s="168" t="s">
        <v>964</v>
      </c>
    </row>
    <row r="334" spans="1:6" ht="24" customHeight="1" x14ac:dyDescent="0.2">
      <c r="A334" s="164" t="s">
        <v>961</v>
      </c>
      <c r="B334" s="164" t="s">
        <v>962</v>
      </c>
      <c r="C334" s="165" t="s">
        <v>965</v>
      </c>
      <c r="D334" s="166" t="s">
        <v>503</v>
      </c>
      <c r="E334" s="167">
        <v>102660</v>
      </c>
      <c r="F334" s="168" t="s">
        <v>964</v>
      </c>
    </row>
    <row r="335" spans="1:6" ht="20.25" customHeight="1" x14ac:dyDescent="0.2">
      <c r="A335" s="169" t="s">
        <v>966</v>
      </c>
      <c r="B335" s="169" t="s">
        <v>967</v>
      </c>
      <c r="C335" s="170" t="s">
        <v>968</v>
      </c>
      <c r="D335" s="171" t="s">
        <v>503</v>
      </c>
      <c r="E335" s="172">
        <v>590</v>
      </c>
      <c r="F335" s="173" t="s">
        <v>969</v>
      </c>
    </row>
    <row r="336" spans="1:6" ht="15" customHeight="1" x14ac:dyDescent="0.2">
      <c r="A336" s="169" t="s">
        <v>966</v>
      </c>
      <c r="B336" s="169" t="s">
        <v>967</v>
      </c>
      <c r="C336" s="170" t="s">
        <v>970</v>
      </c>
      <c r="D336" s="171" t="s">
        <v>503</v>
      </c>
      <c r="E336" s="172">
        <v>2124</v>
      </c>
      <c r="F336" s="173" t="s">
        <v>969</v>
      </c>
    </row>
    <row r="337" spans="1:6" ht="14.1" customHeight="1" x14ac:dyDescent="0.2">
      <c r="A337" s="169" t="s">
        <v>966</v>
      </c>
      <c r="B337" s="169" t="s">
        <v>967</v>
      </c>
      <c r="C337" s="170" t="s">
        <v>971</v>
      </c>
      <c r="D337" s="171" t="s">
        <v>972</v>
      </c>
      <c r="E337" s="172">
        <v>2832</v>
      </c>
      <c r="F337" s="173" t="s">
        <v>969</v>
      </c>
    </row>
    <row r="338" spans="1:6" x14ac:dyDescent="0.2">
      <c r="A338" s="169" t="s">
        <v>966</v>
      </c>
      <c r="B338" s="169" t="s">
        <v>967</v>
      </c>
      <c r="C338" s="170" t="s">
        <v>973</v>
      </c>
      <c r="D338" s="171" t="s">
        <v>972</v>
      </c>
      <c r="E338" s="172">
        <v>2548.8000000000002</v>
      </c>
      <c r="F338" s="173" t="s">
        <v>969</v>
      </c>
    </row>
    <row r="339" spans="1:6" ht="15" customHeight="1" x14ac:dyDescent="0.2">
      <c r="A339" s="169" t="s">
        <v>966</v>
      </c>
      <c r="B339" s="169" t="s">
        <v>967</v>
      </c>
      <c r="C339" s="170" t="s">
        <v>974</v>
      </c>
      <c r="D339" s="171" t="s">
        <v>972</v>
      </c>
      <c r="E339" s="172">
        <v>2360</v>
      </c>
      <c r="F339" s="173" t="s">
        <v>969</v>
      </c>
    </row>
    <row r="340" spans="1:6" ht="24" customHeight="1" x14ac:dyDescent="0.2">
      <c r="A340" s="169" t="s">
        <v>966</v>
      </c>
      <c r="B340" s="169" t="s">
        <v>967</v>
      </c>
      <c r="C340" s="170" t="s">
        <v>975</v>
      </c>
      <c r="D340" s="171" t="s">
        <v>972</v>
      </c>
      <c r="E340" s="172">
        <v>2360</v>
      </c>
      <c r="F340" s="173" t="s">
        <v>969</v>
      </c>
    </row>
    <row r="341" spans="1:6" x14ac:dyDescent="0.2">
      <c r="A341" s="169" t="s">
        <v>966</v>
      </c>
      <c r="B341" s="169" t="s">
        <v>967</v>
      </c>
      <c r="C341" s="170" t="s">
        <v>976</v>
      </c>
      <c r="D341" s="171" t="s">
        <v>972</v>
      </c>
      <c r="E341" s="172">
        <v>708</v>
      </c>
      <c r="F341" s="173" t="s">
        <v>969</v>
      </c>
    </row>
    <row r="342" spans="1:6" x14ac:dyDescent="0.2">
      <c r="A342" s="169" t="s">
        <v>966</v>
      </c>
      <c r="B342" s="169" t="s">
        <v>967</v>
      </c>
      <c r="C342" s="170" t="s">
        <v>977</v>
      </c>
      <c r="D342" s="171" t="s">
        <v>503</v>
      </c>
      <c r="E342" s="172">
        <v>7670</v>
      </c>
      <c r="F342" s="173" t="s">
        <v>969</v>
      </c>
    </row>
    <row r="343" spans="1:6" ht="24" customHeight="1" x14ac:dyDescent="0.2">
      <c r="A343" s="169" t="s">
        <v>966</v>
      </c>
      <c r="B343" s="169" t="s">
        <v>967</v>
      </c>
      <c r="C343" s="170" t="s">
        <v>978</v>
      </c>
      <c r="D343" s="171" t="s">
        <v>972</v>
      </c>
      <c r="E343" s="172">
        <v>2548.8000000000002</v>
      </c>
      <c r="F343" s="173" t="s">
        <v>969</v>
      </c>
    </row>
    <row r="344" spans="1:6" ht="24" customHeight="1" x14ac:dyDescent="0.2">
      <c r="A344" s="169" t="s">
        <v>966</v>
      </c>
      <c r="B344" s="169" t="s">
        <v>967</v>
      </c>
      <c r="C344" s="170" t="s">
        <v>979</v>
      </c>
      <c r="D344" s="171" t="s">
        <v>503</v>
      </c>
      <c r="E344" s="172">
        <v>2360</v>
      </c>
      <c r="F344" s="173" t="s">
        <v>969</v>
      </c>
    </row>
    <row r="345" spans="1:6" ht="24" customHeight="1" x14ac:dyDescent="0.2">
      <c r="A345" s="169" t="s">
        <v>966</v>
      </c>
      <c r="B345" s="169" t="s">
        <v>967</v>
      </c>
      <c r="C345" s="170" t="s">
        <v>980</v>
      </c>
      <c r="D345" s="171" t="s">
        <v>503</v>
      </c>
      <c r="E345" s="172">
        <v>1770</v>
      </c>
      <c r="F345" s="173" t="s">
        <v>969</v>
      </c>
    </row>
    <row r="346" spans="1:6" x14ac:dyDescent="0.2">
      <c r="A346" s="169" t="s">
        <v>966</v>
      </c>
      <c r="B346" s="169" t="s">
        <v>967</v>
      </c>
      <c r="C346" s="170" t="s">
        <v>981</v>
      </c>
      <c r="D346" s="171" t="s">
        <v>503</v>
      </c>
      <c r="E346" s="172">
        <v>1121</v>
      </c>
      <c r="F346" s="173" t="s">
        <v>969</v>
      </c>
    </row>
    <row r="347" spans="1:6" x14ac:dyDescent="0.2">
      <c r="A347" s="174" t="s">
        <v>982</v>
      </c>
      <c r="B347" s="174" t="s">
        <v>983</v>
      </c>
      <c r="C347" s="175" t="s">
        <v>984</v>
      </c>
      <c r="D347" s="176" t="s">
        <v>503</v>
      </c>
      <c r="E347" s="177">
        <v>1770</v>
      </c>
      <c r="F347" s="178" t="s">
        <v>985</v>
      </c>
    </row>
    <row r="348" spans="1:6" ht="24" customHeight="1" x14ac:dyDescent="0.2">
      <c r="A348" s="174" t="s">
        <v>982</v>
      </c>
      <c r="B348" s="174" t="s">
        <v>983</v>
      </c>
      <c r="C348" s="175" t="s">
        <v>986</v>
      </c>
      <c r="D348" s="176" t="s">
        <v>503</v>
      </c>
      <c r="E348" s="177">
        <v>1062</v>
      </c>
      <c r="F348" s="178" t="s">
        <v>985</v>
      </c>
    </row>
    <row r="349" spans="1:6" x14ac:dyDescent="0.2">
      <c r="A349" s="174" t="s">
        <v>982</v>
      </c>
      <c r="B349" s="174" t="s">
        <v>983</v>
      </c>
      <c r="C349" s="175" t="s">
        <v>987</v>
      </c>
      <c r="D349" s="176" t="s">
        <v>503</v>
      </c>
      <c r="E349" s="177">
        <v>420.55200000000002</v>
      </c>
      <c r="F349" s="178" t="s">
        <v>985</v>
      </c>
    </row>
    <row r="350" spans="1:6" ht="24" customHeight="1" x14ac:dyDescent="0.2">
      <c r="A350" s="174" t="s">
        <v>982</v>
      </c>
      <c r="B350" s="174" t="s">
        <v>983</v>
      </c>
      <c r="C350" s="175" t="s">
        <v>988</v>
      </c>
      <c r="D350" s="176" t="s">
        <v>503</v>
      </c>
      <c r="E350" s="177">
        <v>420.73</v>
      </c>
      <c r="F350" s="178" t="s">
        <v>985</v>
      </c>
    </row>
    <row r="351" spans="1:6" ht="24" customHeight="1" x14ac:dyDescent="0.2">
      <c r="A351" s="174" t="s">
        <v>982</v>
      </c>
      <c r="B351" s="174" t="s">
        <v>983</v>
      </c>
      <c r="C351" s="175" t="s">
        <v>989</v>
      </c>
      <c r="D351" s="176" t="s">
        <v>503</v>
      </c>
      <c r="E351" s="177">
        <v>1379.48</v>
      </c>
      <c r="F351" s="178" t="s">
        <v>985</v>
      </c>
    </row>
    <row r="352" spans="1:6" ht="24" customHeight="1" x14ac:dyDescent="0.2">
      <c r="A352" s="174" t="s">
        <v>982</v>
      </c>
      <c r="B352" s="174" t="s">
        <v>983</v>
      </c>
      <c r="C352" s="175" t="s">
        <v>989</v>
      </c>
      <c r="D352" s="176" t="s">
        <v>503</v>
      </c>
      <c r="E352" s="177">
        <v>486.69200000000001</v>
      </c>
      <c r="F352" s="178" t="s">
        <v>985</v>
      </c>
    </row>
    <row r="353" spans="1:6" ht="24" customHeight="1" x14ac:dyDescent="0.2">
      <c r="A353" s="174" t="s">
        <v>982</v>
      </c>
      <c r="B353" s="174" t="s">
        <v>983</v>
      </c>
      <c r="C353" s="175" t="s">
        <v>990</v>
      </c>
      <c r="D353" s="176" t="s">
        <v>503</v>
      </c>
      <c r="E353" s="177">
        <v>420.09199999999998</v>
      </c>
      <c r="F353" s="178" t="s">
        <v>985</v>
      </c>
    </row>
    <row r="354" spans="1:6" ht="24" customHeight="1" x14ac:dyDescent="0.2">
      <c r="A354" s="174" t="s">
        <v>982</v>
      </c>
      <c r="B354" s="174" t="s">
        <v>983</v>
      </c>
      <c r="C354" s="175" t="s">
        <v>991</v>
      </c>
      <c r="D354" s="176" t="s">
        <v>503</v>
      </c>
      <c r="E354" s="177">
        <v>422.358</v>
      </c>
      <c r="F354" s="178" t="s">
        <v>985</v>
      </c>
    </row>
    <row r="355" spans="1:6" ht="15" customHeight="1" x14ac:dyDescent="0.2">
      <c r="A355" s="174" t="s">
        <v>982</v>
      </c>
      <c r="B355" s="174" t="s">
        <v>983</v>
      </c>
      <c r="C355" s="175" t="s">
        <v>992</v>
      </c>
      <c r="D355" s="176" t="s">
        <v>503</v>
      </c>
      <c r="E355" s="177">
        <v>422.44</v>
      </c>
      <c r="F355" s="178" t="s">
        <v>985</v>
      </c>
    </row>
    <row r="356" spans="1:6" ht="24" customHeight="1" x14ac:dyDescent="0.2">
      <c r="A356" s="174" t="s">
        <v>982</v>
      </c>
      <c r="B356" s="174" t="s">
        <v>983</v>
      </c>
      <c r="C356" s="175" t="s">
        <v>993</v>
      </c>
      <c r="D356" s="176" t="s">
        <v>503</v>
      </c>
      <c r="E356" s="177">
        <v>422.62799999999999</v>
      </c>
      <c r="F356" s="178" t="s">
        <v>985</v>
      </c>
    </row>
    <row r="357" spans="1:6" ht="14.1" customHeight="1" x14ac:dyDescent="0.2">
      <c r="A357" s="174" t="s">
        <v>982</v>
      </c>
      <c r="B357" s="174" t="s">
        <v>983</v>
      </c>
      <c r="C357" s="175" t="s">
        <v>994</v>
      </c>
      <c r="D357" s="176" t="s">
        <v>503</v>
      </c>
      <c r="E357" s="177">
        <v>810.41200000000003</v>
      </c>
      <c r="F357" s="178" t="s">
        <v>985</v>
      </c>
    </row>
    <row r="358" spans="1:6" x14ac:dyDescent="0.2">
      <c r="A358" s="174" t="s">
        <v>982</v>
      </c>
      <c r="B358" s="174" t="s">
        <v>983</v>
      </c>
      <c r="C358" s="175" t="s">
        <v>995</v>
      </c>
      <c r="D358" s="176" t="s">
        <v>503</v>
      </c>
      <c r="E358" s="177">
        <v>1069.47</v>
      </c>
      <c r="F358" s="178" t="s">
        <v>985</v>
      </c>
    </row>
    <row r="359" spans="1:6" ht="18" customHeight="1" x14ac:dyDescent="0.2">
      <c r="A359" s="174" t="s">
        <v>982</v>
      </c>
      <c r="B359" s="174" t="s">
        <v>983</v>
      </c>
      <c r="C359" s="175" t="s">
        <v>996</v>
      </c>
      <c r="D359" s="176" t="s">
        <v>503</v>
      </c>
      <c r="E359" s="177">
        <v>3499.9967000000001</v>
      </c>
      <c r="F359" s="178" t="s">
        <v>985</v>
      </c>
    </row>
    <row r="360" spans="1:6" ht="18.95" customHeight="1" x14ac:dyDescent="0.2">
      <c r="A360" s="174" t="s">
        <v>982</v>
      </c>
      <c r="B360" s="174" t="s">
        <v>983</v>
      </c>
      <c r="C360" s="175" t="s">
        <v>997</v>
      </c>
      <c r="D360" s="176" t="s">
        <v>503</v>
      </c>
      <c r="E360" s="177">
        <v>200.6</v>
      </c>
      <c r="F360" s="178" t="s">
        <v>985</v>
      </c>
    </row>
    <row r="361" spans="1:6" ht="15.95" customHeight="1" x14ac:dyDescent="0.2">
      <c r="A361" s="174" t="s">
        <v>982</v>
      </c>
      <c r="B361" s="174" t="s">
        <v>983</v>
      </c>
      <c r="C361" s="175" t="s">
        <v>998</v>
      </c>
      <c r="D361" s="176" t="s">
        <v>503</v>
      </c>
      <c r="E361" s="177">
        <v>17.405000000000001</v>
      </c>
      <c r="F361" s="178" t="s">
        <v>985</v>
      </c>
    </row>
    <row r="362" spans="1:6" ht="21" customHeight="1" x14ac:dyDescent="0.2">
      <c r="A362" s="174" t="s">
        <v>982</v>
      </c>
      <c r="B362" s="174" t="s">
        <v>983</v>
      </c>
      <c r="C362" s="175" t="s">
        <v>999</v>
      </c>
      <c r="D362" s="176" t="s">
        <v>503</v>
      </c>
      <c r="E362" s="177">
        <v>101.48</v>
      </c>
      <c r="F362" s="178" t="s">
        <v>985</v>
      </c>
    </row>
    <row r="363" spans="1:6" x14ac:dyDescent="0.2">
      <c r="A363" s="174" t="s">
        <v>982</v>
      </c>
      <c r="B363" s="174" t="s">
        <v>983</v>
      </c>
      <c r="C363" s="175" t="s">
        <v>1000</v>
      </c>
      <c r="D363" s="176" t="s">
        <v>503</v>
      </c>
      <c r="E363" s="177">
        <v>15.281000000000001</v>
      </c>
      <c r="F363" s="178" t="s">
        <v>985</v>
      </c>
    </row>
    <row r="364" spans="1:6" x14ac:dyDescent="0.2">
      <c r="A364" s="174" t="s">
        <v>982</v>
      </c>
      <c r="B364" s="174" t="s">
        <v>983</v>
      </c>
      <c r="C364" s="175" t="s">
        <v>1001</v>
      </c>
      <c r="D364" s="176" t="s">
        <v>503</v>
      </c>
      <c r="E364" s="177">
        <v>34.81</v>
      </c>
      <c r="F364" s="178" t="s">
        <v>985</v>
      </c>
    </row>
    <row r="365" spans="1:6" x14ac:dyDescent="0.2">
      <c r="A365" s="174" t="s">
        <v>982</v>
      </c>
      <c r="B365" s="174" t="s">
        <v>983</v>
      </c>
      <c r="C365" s="175" t="s">
        <v>1002</v>
      </c>
      <c r="D365" s="176" t="s">
        <v>503</v>
      </c>
      <c r="E365" s="177">
        <v>77.88</v>
      </c>
      <c r="F365" s="178" t="s">
        <v>985</v>
      </c>
    </row>
    <row r="366" spans="1:6" x14ac:dyDescent="0.2">
      <c r="A366" s="174" t="s">
        <v>982</v>
      </c>
      <c r="B366" s="174" t="s">
        <v>983</v>
      </c>
      <c r="C366" s="175" t="s">
        <v>1003</v>
      </c>
      <c r="D366" s="176" t="s">
        <v>565</v>
      </c>
      <c r="E366" s="177">
        <v>403.79669999999999</v>
      </c>
      <c r="F366" s="178" t="s">
        <v>985</v>
      </c>
    </row>
    <row r="367" spans="1:6" x14ac:dyDescent="0.2">
      <c r="A367" s="174" t="s">
        <v>982</v>
      </c>
      <c r="B367" s="174" t="s">
        <v>983</v>
      </c>
      <c r="C367" s="175" t="s">
        <v>1004</v>
      </c>
      <c r="D367" s="176" t="s">
        <v>565</v>
      </c>
      <c r="E367" s="177">
        <v>36</v>
      </c>
      <c r="F367" s="178" t="s">
        <v>985</v>
      </c>
    </row>
    <row r="368" spans="1:6" x14ac:dyDescent="0.2">
      <c r="A368" s="174" t="s">
        <v>982</v>
      </c>
      <c r="B368" s="174" t="s">
        <v>983</v>
      </c>
      <c r="C368" s="175" t="s">
        <v>1005</v>
      </c>
      <c r="D368" s="176" t="s">
        <v>565</v>
      </c>
      <c r="E368" s="177">
        <v>154.875</v>
      </c>
      <c r="F368" s="178" t="s">
        <v>985</v>
      </c>
    </row>
    <row r="369" spans="1:6" x14ac:dyDescent="0.2">
      <c r="A369" s="174" t="s">
        <v>982</v>
      </c>
      <c r="B369" s="174" t="s">
        <v>983</v>
      </c>
      <c r="C369" s="174" t="s">
        <v>1006</v>
      </c>
      <c r="D369" s="176" t="s">
        <v>503</v>
      </c>
      <c r="E369" s="179">
        <v>121.54</v>
      </c>
      <c r="F369" s="180" t="s">
        <v>985</v>
      </c>
    </row>
    <row r="370" spans="1:6" ht="18" customHeight="1" x14ac:dyDescent="0.2">
      <c r="A370" s="174" t="s">
        <v>982</v>
      </c>
      <c r="B370" s="174" t="s">
        <v>983</v>
      </c>
      <c r="C370" s="175" t="s">
        <v>1007</v>
      </c>
      <c r="D370" s="176" t="s">
        <v>503</v>
      </c>
      <c r="E370" s="177">
        <v>510.04250000000002</v>
      </c>
      <c r="F370" s="178" t="s">
        <v>985</v>
      </c>
    </row>
    <row r="371" spans="1:6" ht="24" customHeight="1" x14ac:dyDescent="0.2">
      <c r="A371" s="174" t="s">
        <v>982</v>
      </c>
      <c r="B371" s="174" t="s">
        <v>983</v>
      </c>
      <c r="C371" s="175" t="s">
        <v>1008</v>
      </c>
      <c r="D371" s="176" t="s">
        <v>503</v>
      </c>
      <c r="E371" s="177">
        <v>510.04250000000002</v>
      </c>
      <c r="F371" s="178" t="s">
        <v>985</v>
      </c>
    </row>
    <row r="372" spans="1:6" ht="24" customHeight="1" x14ac:dyDescent="0.2">
      <c r="A372" s="174" t="s">
        <v>982</v>
      </c>
      <c r="B372" s="174" t="s">
        <v>983</v>
      </c>
      <c r="C372" s="175" t="s">
        <v>1009</v>
      </c>
      <c r="D372" s="176" t="s">
        <v>503</v>
      </c>
      <c r="E372" s="177">
        <v>445.214</v>
      </c>
      <c r="F372" s="178" t="s">
        <v>985</v>
      </c>
    </row>
    <row r="373" spans="1:6" ht="24" customHeight="1" x14ac:dyDescent="0.2">
      <c r="A373" s="174" t="s">
        <v>982</v>
      </c>
      <c r="B373" s="174" t="s">
        <v>983</v>
      </c>
      <c r="C373" s="175" t="s">
        <v>1010</v>
      </c>
      <c r="D373" s="176" t="s">
        <v>503</v>
      </c>
      <c r="E373" s="177">
        <v>445.21409999999997</v>
      </c>
      <c r="F373" s="178" t="s">
        <v>985</v>
      </c>
    </row>
    <row r="374" spans="1:6" ht="21.75" customHeight="1" x14ac:dyDescent="0.2">
      <c r="A374" s="174" t="s">
        <v>982</v>
      </c>
      <c r="B374" s="174" t="s">
        <v>983</v>
      </c>
      <c r="C374" s="175" t="s">
        <v>1010</v>
      </c>
      <c r="D374" s="176" t="s">
        <v>503</v>
      </c>
      <c r="E374" s="177">
        <v>437.91</v>
      </c>
      <c r="F374" s="178" t="s">
        <v>985</v>
      </c>
    </row>
    <row r="375" spans="1:6" ht="24" customHeight="1" x14ac:dyDescent="0.2">
      <c r="A375" s="174" t="s">
        <v>982</v>
      </c>
      <c r="B375" s="174" t="s">
        <v>983</v>
      </c>
      <c r="C375" s="175" t="s">
        <v>1011</v>
      </c>
      <c r="D375" s="176" t="s">
        <v>503</v>
      </c>
      <c r="E375" s="177">
        <v>440.16329999999999</v>
      </c>
      <c r="F375" s="178" t="s">
        <v>985</v>
      </c>
    </row>
    <row r="376" spans="1:6" ht="24" customHeight="1" x14ac:dyDescent="0.2">
      <c r="A376" s="174" t="s">
        <v>982</v>
      </c>
      <c r="B376" s="174" t="s">
        <v>983</v>
      </c>
      <c r="C376" s="175" t="s">
        <v>1012</v>
      </c>
      <c r="D376" s="176" t="s">
        <v>503</v>
      </c>
      <c r="E376" s="177">
        <v>439.49</v>
      </c>
      <c r="F376" s="178" t="s">
        <v>985</v>
      </c>
    </row>
    <row r="377" spans="1:6" ht="24" customHeight="1" x14ac:dyDescent="0.2">
      <c r="A377" s="174" t="s">
        <v>982</v>
      </c>
      <c r="B377" s="174" t="s">
        <v>983</v>
      </c>
      <c r="C377" s="175" t="s">
        <v>1013</v>
      </c>
      <c r="D377" s="176" t="s">
        <v>503</v>
      </c>
      <c r="E377" s="177">
        <v>442.005</v>
      </c>
      <c r="F377" s="178" t="s">
        <v>985</v>
      </c>
    </row>
    <row r="378" spans="1:6" ht="24" customHeight="1" x14ac:dyDescent="0.2">
      <c r="A378" s="174" t="s">
        <v>982</v>
      </c>
      <c r="B378" s="174" t="s">
        <v>983</v>
      </c>
      <c r="C378" s="175" t="s">
        <v>1014</v>
      </c>
      <c r="D378" s="176" t="s">
        <v>503</v>
      </c>
      <c r="E378" s="177">
        <v>439.49</v>
      </c>
      <c r="F378" s="178" t="s">
        <v>985</v>
      </c>
    </row>
    <row r="379" spans="1:6" ht="24" customHeight="1" x14ac:dyDescent="0.2">
      <c r="A379" s="174" t="s">
        <v>982</v>
      </c>
      <c r="B379" s="174" t="s">
        <v>983</v>
      </c>
      <c r="C379" s="175" t="s">
        <v>1015</v>
      </c>
      <c r="D379" s="176" t="s">
        <v>503</v>
      </c>
      <c r="E379" s="177">
        <v>835.00300000000004</v>
      </c>
      <c r="F379" s="178" t="s">
        <v>985</v>
      </c>
    </row>
    <row r="380" spans="1:6" ht="24" customHeight="1" x14ac:dyDescent="0.2">
      <c r="A380" s="174" t="s">
        <v>982</v>
      </c>
      <c r="B380" s="174" t="s">
        <v>983</v>
      </c>
      <c r="C380" s="175" t="s">
        <v>1016</v>
      </c>
      <c r="D380" s="176" t="s">
        <v>503</v>
      </c>
      <c r="E380" s="177">
        <v>1110</v>
      </c>
      <c r="F380" s="178" t="s">
        <v>985</v>
      </c>
    </row>
    <row r="381" spans="1:6" ht="24" customHeight="1" x14ac:dyDescent="0.2">
      <c r="A381" s="174" t="s">
        <v>982</v>
      </c>
      <c r="B381" s="174" t="s">
        <v>983</v>
      </c>
      <c r="C381" s="175" t="s">
        <v>1017</v>
      </c>
      <c r="D381" s="176" t="s">
        <v>503</v>
      </c>
      <c r="E381" s="177">
        <v>932.61249999999995</v>
      </c>
      <c r="F381" s="178" t="s">
        <v>985</v>
      </c>
    </row>
    <row r="382" spans="1:6" ht="24" customHeight="1" x14ac:dyDescent="0.2">
      <c r="A382" s="174" t="s">
        <v>982</v>
      </c>
      <c r="B382" s="174" t="s">
        <v>983</v>
      </c>
      <c r="C382" s="175" t="s">
        <v>1018</v>
      </c>
      <c r="D382" s="176" t="s">
        <v>503</v>
      </c>
      <c r="E382" s="177">
        <v>932.39</v>
      </c>
      <c r="F382" s="178" t="s">
        <v>985</v>
      </c>
    </row>
    <row r="383" spans="1:6" ht="24" customHeight="1" x14ac:dyDescent="0.2">
      <c r="A383" s="174" t="s">
        <v>982</v>
      </c>
      <c r="B383" s="174" t="s">
        <v>983</v>
      </c>
      <c r="C383" s="175" t="s">
        <v>1019</v>
      </c>
      <c r="D383" s="176" t="s">
        <v>503</v>
      </c>
      <c r="E383" s="177">
        <v>932.39</v>
      </c>
      <c r="F383" s="178" t="s">
        <v>985</v>
      </c>
    </row>
    <row r="384" spans="1:6" ht="24" customHeight="1" x14ac:dyDescent="0.2">
      <c r="A384" s="174" t="s">
        <v>982</v>
      </c>
      <c r="B384" s="174" t="s">
        <v>983</v>
      </c>
      <c r="C384" s="175" t="s">
        <v>1020</v>
      </c>
      <c r="D384" s="176" t="s">
        <v>503</v>
      </c>
      <c r="E384" s="177">
        <v>1015</v>
      </c>
      <c r="F384" s="178" t="s">
        <v>985</v>
      </c>
    </row>
    <row r="385" spans="1:6" ht="24" customHeight="1" x14ac:dyDescent="0.2">
      <c r="A385" s="174" t="s">
        <v>982</v>
      </c>
      <c r="B385" s="174" t="s">
        <v>983</v>
      </c>
      <c r="C385" s="175" t="s">
        <v>1021</v>
      </c>
      <c r="D385" s="176" t="s">
        <v>503</v>
      </c>
      <c r="E385" s="177">
        <v>927.75</v>
      </c>
      <c r="F385" s="178" t="s">
        <v>985</v>
      </c>
    </row>
    <row r="386" spans="1:6" ht="24" customHeight="1" x14ac:dyDescent="0.2">
      <c r="A386" s="174" t="s">
        <v>982</v>
      </c>
      <c r="B386" s="174" t="s">
        <v>983</v>
      </c>
      <c r="C386" s="175" t="s">
        <v>1022</v>
      </c>
      <c r="D386" s="176" t="s">
        <v>503</v>
      </c>
      <c r="E386" s="177">
        <v>922.77329999999995</v>
      </c>
      <c r="F386" s="178" t="s">
        <v>985</v>
      </c>
    </row>
    <row r="387" spans="1:6" ht="24" customHeight="1" x14ac:dyDescent="0.2">
      <c r="A387" s="174" t="s">
        <v>982</v>
      </c>
      <c r="B387" s="174" t="s">
        <v>983</v>
      </c>
      <c r="C387" s="175" t="s">
        <v>1023</v>
      </c>
      <c r="D387" s="176" t="s">
        <v>503</v>
      </c>
      <c r="E387" s="177">
        <v>929.53330000000005</v>
      </c>
      <c r="F387" s="178" t="s">
        <v>985</v>
      </c>
    </row>
    <row r="388" spans="1:6" ht="24" customHeight="1" x14ac:dyDescent="0.2">
      <c r="A388" s="174" t="s">
        <v>982</v>
      </c>
      <c r="B388" s="174" t="s">
        <v>983</v>
      </c>
      <c r="C388" s="175" t="s">
        <v>1024</v>
      </c>
      <c r="D388" s="176" t="s">
        <v>503</v>
      </c>
      <c r="E388" s="177">
        <v>885</v>
      </c>
      <c r="F388" s="178" t="s">
        <v>985</v>
      </c>
    </row>
    <row r="389" spans="1:6" ht="24" customHeight="1" x14ac:dyDescent="0.2">
      <c r="A389" s="174" t="s">
        <v>982</v>
      </c>
      <c r="B389" s="174" t="s">
        <v>983</v>
      </c>
      <c r="C389" s="175" t="s">
        <v>1025</v>
      </c>
      <c r="D389" s="176" t="s">
        <v>503</v>
      </c>
      <c r="E389" s="177">
        <v>1017.5025000000001</v>
      </c>
      <c r="F389" s="178" t="s">
        <v>985</v>
      </c>
    </row>
    <row r="390" spans="1:6" ht="24" customHeight="1" x14ac:dyDescent="0.2">
      <c r="A390" s="174" t="s">
        <v>982</v>
      </c>
      <c r="B390" s="174" t="s">
        <v>983</v>
      </c>
      <c r="C390" s="175" t="s">
        <v>1026</v>
      </c>
      <c r="D390" s="176" t="s">
        <v>503</v>
      </c>
      <c r="E390" s="177">
        <v>2700.0052000000001</v>
      </c>
      <c r="F390" s="178" t="s">
        <v>985</v>
      </c>
    </row>
    <row r="391" spans="1:6" ht="24" customHeight="1" x14ac:dyDescent="0.2">
      <c r="A391" s="174" t="s">
        <v>982</v>
      </c>
      <c r="B391" s="174" t="s">
        <v>983</v>
      </c>
      <c r="C391" s="175" t="s">
        <v>1027</v>
      </c>
      <c r="D391" s="176" t="s">
        <v>503</v>
      </c>
      <c r="E391" s="177">
        <v>2799.9985000000001</v>
      </c>
      <c r="F391" s="178" t="s">
        <v>985</v>
      </c>
    </row>
    <row r="392" spans="1:6" ht="24" customHeight="1" x14ac:dyDescent="0.2">
      <c r="A392" s="174" t="s">
        <v>982</v>
      </c>
      <c r="B392" s="174" t="s">
        <v>983</v>
      </c>
      <c r="C392" s="175" t="s">
        <v>1028</v>
      </c>
      <c r="D392" s="176" t="s">
        <v>503</v>
      </c>
      <c r="E392" s="177">
        <v>2149.9960000000001</v>
      </c>
      <c r="F392" s="178" t="s">
        <v>985</v>
      </c>
    </row>
    <row r="393" spans="1:6" ht="24" customHeight="1" x14ac:dyDescent="0.2">
      <c r="A393" s="174" t="s">
        <v>982</v>
      </c>
      <c r="B393" s="174" t="s">
        <v>983</v>
      </c>
      <c r="C393" s="175" t="s">
        <v>1029</v>
      </c>
      <c r="D393" s="176" t="s">
        <v>503</v>
      </c>
      <c r="E393" s="177">
        <v>3650</v>
      </c>
      <c r="F393" s="178" t="s">
        <v>985</v>
      </c>
    </row>
    <row r="394" spans="1:6" ht="14.1" customHeight="1" x14ac:dyDescent="0.2">
      <c r="A394" s="174" t="s">
        <v>982</v>
      </c>
      <c r="B394" s="174" t="s">
        <v>983</v>
      </c>
      <c r="C394" s="175" t="s">
        <v>1030</v>
      </c>
      <c r="D394" s="176" t="s">
        <v>503</v>
      </c>
      <c r="E394" s="177">
        <v>30.68</v>
      </c>
      <c r="F394" s="178" t="s">
        <v>985</v>
      </c>
    </row>
    <row r="395" spans="1:6" ht="24" customHeight="1" x14ac:dyDescent="0.2">
      <c r="A395" s="174" t="s">
        <v>982</v>
      </c>
      <c r="B395" s="174" t="s">
        <v>983</v>
      </c>
      <c r="C395" s="175" t="s">
        <v>1031</v>
      </c>
      <c r="D395" s="176" t="s">
        <v>503</v>
      </c>
      <c r="E395" s="177">
        <v>5039.8509999999997</v>
      </c>
      <c r="F395" s="178" t="s">
        <v>985</v>
      </c>
    </row>
    <row r="396" spans="1:6" ht="24" customHeight="1" x14ac:dyDescent="0.2">
      <c r="A396" s="174" t="s">
        <v>982</v>
      </c>
      <c r="B396" s="174" t="s">
        <v>983</v>
      </c>
      <c r="C396" s="175" t="s">
        <v>1032</v>
      </c>
      <c r="D396" s="176" t="s">
        <v>503</v>
      </c>
      <c r="E396" s="177">
        <v>2700.0050000000001</v>
      </c>
      <c r="F396" s="178" t="s">
        <v>985</v>
      </c>
    </row>
    <row r="397" spans="1:6" x14ac:dyDescent="0.2">
      <c r="A397" s="174" t="s">
        <v>982</v>
      </c>
      <c r="B397" s="174" t="s">
        <v>983</v>
      </c>
      <c r="C397" s="175" t="s">
        <v>1033</v>
      </c>
      <c r="D397" s="176" t="s">
        <v>503</v>
      </c>
      <c r="E397" s="177">
        <v>9.9946000000000002</v>
      </c>
      <c r="F397" s="178" t="s">
        <v>985</v>
      </c>
    </row>
    <row r="398" spans="1:6" ht="24.75" customHeight="1" x14ac:dyDescent="0.2">
      <c r="A398" s="174" t="s">
        <v>982</v>
      </c>
      <c r="B398" s="174" t="s">
        <v>983</v>
      </c>
      <c r="C398" s="175" t="s">
        <v>1034</v>
      </c>
      <c r="D398" s="176" t="s">
        <v>503</v>
      </c>
      <c r="E398" s="177">
        <v>35.4</v>
      </c>
      <c r="F398" s="178" t="s">
        <v>985</v>
      </c>
    </row>
    <row r="399" spans="1:6" ht="24" customHeight="1" x14ac:dyDescent="0.2">
      <c r="A399" s="174" t="s">
        <v>982</v>
      </c>
      <c r="B399" s="174" t="s">
        <v>983</v>
      </c>
      <c r="C399" s="175" t="s">
        <v>1035</v>
      </c>
      <c r="D399" s="176" t="s">
        <v>503</v>
      </c>
      <c r="E399" s="177">
        <v>1184.72</v>
      </c>
      <c r="F399" s="178" t="s">
        <v>985</v>
      </c>
    </row>
    <row r="400" spans="1:6" ht="24" customHeight="1" x14ac:dyDescent="0.2">
      <c r="A400" s="174" t="s">
        <v>982</v>
      </c>
      <c r="B400" s="174" t="s">
        <v>983</v>
      </c>
      <c r="C400" s="175" t="s">
        <v>1036</v>
      </c>
      <c r="D400" s="176" t="s">
        <v>503</v>
      </c>
      <c r="E400" s="177">
        <v>2265.6</v>
      </c>
      <c r="F400" s="178" t="s">
        <v>985</v>
      </c>
    </row>
    <row r="401" spans="1:6" x14ac:dyDescent="0.2">
      <c r="A401" s="174" t="s">
        <v>982</v>
      </c>
      <c r="B401" s="174" t="s">
        <v>983</v>
      </c>
      <c r="C401" s="175" t="s">
        <v>1037</v>
      </c>
      <c r="D401" s="176" t="s">
        <v>503</v>
      </c>
      <c r="E401" s="177">
        <v>13.3222</v>
      </c>
      <c r="F401" s="178" t="s">
        <v>985</v>
      </c>
    </row>
    <row r="402" spans="1:6" x14ac:dyDescent="0.2">
      <c r="A402" s="174" t="s">
        <v>982</v>
      </c>
      <c r="B402" s="174" t="s">
        <v>983</v>
      </c>
      <c r="C402" s="175" t="s">
        <v>1038</v>
      </c>
      <c r="D402" s="176" t="s">
        <v>503</v>
      </c>
      <c r="E402" s="177">
        <v>107.675</v>
      </c>
      <c r="F402" s="178" t="s">
        <v>985</v>
      </c>
    </row>
    <row r="403" spans="1:6" ht="21.75" customHeight="1" x14ac:dyDescent="0.2">
      <c r="A403" s="174" t="s">
        <v>982</v>
      </c>
      <c r="B403" s="174" t="s">
        <v>983</v>
      </c>
      <c r="C403" s="175" t="s">
        <v>1039</v>
      </c>
      <c r="D403" s="176" t="s">
        <v>503</v>
      </c>
      <c r="E403" s="177">
        <v>21.771000000000001</v>
      </c>
      <c r="F403" s="178" t="s">
        <v>985</v>
      </c>
    </row>
    <row r="404" spans="1:6" x14ac:dyDescent="0.2">
      <c r="A404" s="174" t="s">
        <v>982</v>
      </c>
      <c r="B404" s="174" t="s">
        <v>983</v>
      </c>
      <c r="C404" s="175" t="s">
        <v>1040</v>
      </c>
      <c r="D404" s="176" t="s">
        <v>503</v>
      </c>
      <c r="E404" s="177">
        <v>7.8470000000000004</v>
      </c>
      <c r="F404" s="178" t="s">
        <v>985</v>
      </c>
    </row>
    <row r="405" spans="1:6" ht="24" customHeight="1" x14ac:dyDescent="0.2">
      <c r="A405" s="174" t="s">
        <v>982</v>
      </c>
      <c r="B405" s="174" t="s">
        <v>983</v>
      </c>
      <c r="C405" s="175" t="s">
        <v>1041</v>
      </c>
      <c r="D405" s="176" t="s">
        <v>503</v>
      </c>
      <c r="E405" s="177">
        <v>885.4</v>
      </c>
      <c r="F405" s="178" t="s">
        <v>985</v>
      </c>
    </row>
    <row r="406" spans="1:6" ht="24" customHeight="1" x14ac:dyDescent="0.2">
      <c r="A406" s="174" t="s">
        <v>982</v>
      </c>
      <c r="B406" s="174" t="s">
        <v>983</v>
      </c>
      <c r="C406" s="175" t="s">
        <v>1042</v>
      </c>
      <c r="D406" s="176" t="s">
        <v>503</v>
      </c>
      <c r="E406" s="177">
        <v>880.95249999999999</v>
      </c>
      <c r="F406" s="178" t="s">
        <v>985</v>
      </c>
    </row>
    <row r="407" spans="1:6" ht="24" customHeight="1" x14ac:dyDescent="0.2">
      <c r="A407" s="174" t="s">
        <v>982</v>
      </c>
      <c r="B407" s="174" t="s">
        <v>983</v>
      </c>
      <c r="C407" s="175" t="s">
        <v>1043</v>
      </c>
      <c r="D407" s="176" t="s">
        <v>503</v>
      </c>
      <c r="E407" s="177">
        <v>889.42600000000004</v>
      </c>
      <c r="F407" s="178" t="s">
        <v>985</v>
      </c>
    </row>
    <row r="408" spans="1:6" x14ac:dyDescent="0.2">
      <c r="A408" s="174" t="s">
        <v>982</v>
      </c>
      <c r="B408" s="174" t="s">
        <v>983</v>
      </c>
      <c r="C408" s="175" t="s">
        <v>1044</v>
      </c>
      <c r="D408" s="176" t="s">
        <v>503</v>
      </c>
      <c r="E408" s="177">
        <v>20.001000000000001</v>
      </c>
      <c r="F408" s="178" t="s">
        <v>985</v>
      </c>
    </row>
    <row r="409" spans="1:6" ht="15.95" customHeight="1" x14ac:dyDescent="0.2">
      <c r="A409" s="174" t="s">
        <v>982</v>
      </c>
      <c r="B409" s="174" t="s">
        <v>983</v>
      </c>
      <c r="C409" s="178" t="s">
        <v>1045</v>
      </c>
      <c r="D409" s="176" t="s">
        <v>503</v>
      </c>
      <c r="E409" s="181">
        <v>5750.01</v>
      </c>
      <c r="F409" s="178" t="s">
        <v>985</v>
      </c>
    </row>
    <row r="410" spans="1:6" ht="24" customHeight="1" x14ac:dyDescent="0.2">
      <c r="A410" s="174" t="s">
        <v>982</v>
      </c>
      <c r="B410" s="174" t="s">
        <v>983</v>
      </c>
      <c r="C410" s="175" t="s">
        <v>1046</v>
      </c>
      <c r="D410" s="176" t="s">
        <v>503</v>
      </c>
      <c r="E410" s="177">
        <v>4500.0006000000003</v>
      </c>
      <c r="F410" s="178" t="s">
        <v>985</v>
      </c>
    </row>
    <row r="411" spans="1:6" x14ac:dyDescent="0.2">
      <c r="A411" s="174" t="s">
        <v>982</v>
      </c>
      <c r="B411" s="174" t="s">
        <v>983</v>
      </c>
      <c r="C411" s="175" t="s">
        <v>1047</v>
      </c>
      <c r="D411" s="176" t="s">
        <v>938</v>
      </c>
      <c r="E411" s="177">
        <v>206.5</v>
      </c>
      <c r="F411" s="178" t="s">
        <v>985</v>
      </c>
    </row>
    <row r="412" spans="1:6" x14ac:dyDescent="0.2">
      <c r="A412" s="174" t="s">
        <v>982</v>
      </c>
      <c r="B412" s="174" t="s">
        <v>983</v>
      </c>
      <c r="C412" s="175" t="s">
        <v>1048</v>
      </c>
      <c r="D412" s="176" t="s">
        <v>503</v>
      </c>
      <c r="E412" s="177">
        <v>144.9984</v>
      </c>
      <c r="F412" s="178" t="s">
        <v>985</v>
      </c>
    </row>
    <row r="413" spans="1:6" x14ac:dyDescent="0.2">
      <c r="A413" s="174" t="s">
        <v>982</v>
      </c>
      <c r="B413" s="174" t="s">
        <v>983</v>
      </c>
      <c r="C413" s="175" t="s">
        <v>1049</v>
      </c>
      <c r="D413" s="176" t="s">
        <v>503</v>
      </c>
      <c r="E413" s="177">
        <v>1407.74</v>
      </c>
      <c r="F413" s="178" t="s">
        <v>985</v>
      </c>
    </row>
    <row r="414" spans="1:6" x14ac:dyDescent="0.2">
      <c r="A414" s="174" t="s">
        <v>982</v>
      </c>
      <c r="B414" s="174" t="s">
        <v>983</v>
      </c>
      <c r="C414" s="175" t="s">
        <v>1050</v>
      </c>
      <c r="D414" s="176" t="s">
        <v>565</v>
      </c>
      <c r="E414" s="177">
        <v>71.98</v>
      </c>
      <c r="F414" s="178" t="s">
        <v>985</v>
      </c>
    </row>
    <row r="415" spans="1:6" x14ac:dyDescent="0.2">
      <c r="A415" s="174" t="s">
        <v>982</v>
      </c>
      <c r="B415" s="174" t="s">
        <v>983</v>
      </c>
      <c r="C415" s="175" t="s">
        <v>1051</v>
      </c>
      <c r="D415" s="176" t="s">
        <v>503</v>
      </c>
      <c r="E415" s="177">
        <v>55</v>
      </c>
      <c r="F415" s="178" t="s">
        <v>985</v>
      </c>
    </row>
    <row r="416" spans="1:6" x14ac:dyDescent="0.2">
      <c r="A416" s="174" t="s">
        <v>982</v>
      </c>
      <c r="B416" s="174" t="s">
        <v>983</v>
      </c>
      <c r="C416" s="175" t="s">
        <v>1052</v>
      </c>
      <c r="D416" s="176" t="s">
        <v>503</v>
      </c>
      <c r="E416" s="177">
        <v>55</v>
      </c>
      <c r="F416" s="178" t="s">
        <v>985</v>
      </c>
    </row>
    <row r="417" spans="1:6" x14ac:dyDescent="0.2">
      <c r="A417" s="174" t="s">
        <v>982</v>
      </c>
      <c r="B417" s="174" t="s">
        <v>983</v>
      </c>
      <c r="C417" s="175" t="s">
        <v>1053</v>
      </c>
      <c r="D417" s="176" t="s">
        <v>938</v>
      </c>
      <c r="E417" s="177">
        <v>72.5</v>
      </c>
      <c r="F417" s="178" t="s">
        <v>985</v>
      </c>
    </row>
    <row r="418" spans="1:6" x14ac:dyDescent="0.2">
      <c r="A418" s="174" t="s">
        <v>982</v>
      </c>
      <c r="B418" s="174" t="s">
        <v>983</v>
      </c>
      <c r="C418" s="175" t="s">
        <v>1054</v>
      </c>
      <c r="D418" s="176" t="s">
        <v>503</v>
      </c>
      <c r="E418" s="177">
        <v>50</v>
      </c>
      <c r="F418" s="178" t="s">
        <v>985</v>
      </c>
    </row>
    <row r="419" spans="1:6" x14ac:dyDescent="0.2">
      <c r="A419" s="174" t="s">
        <v>982</v>
      </c>
      <c r="B419" s="174" t="s">
        <v>983</v>
      </c>
      <c r="C419" s="175" t="s">
        <v>1055</v>
      </c>
      <c r="D419" s="176" t="s">
        <v>503</v>
      </c>
      <c r="E419" s="177">
        <v>1121</v>
      </c>
      <c r="F419" s="178" t="s">
        <v>985</v>
      </c>
    </row>
    <row r="420" spans="1:6" x14ac:dyDescent="0.2">
      <c r="A420" s="174" t="s">
        <v>982</v>
      </c>
      <c r="B420" s="174" t="s">
        <v>983</v>
      </c>
      <c r="C420" s="175" t="s">
        <v>1056</v>
      </c>
      <c r="D420" s="176" t="s">
        <v>503</v>
      </c>
      <c r="E420" s="177">
        <v>254.99799999999999</v>
      </c>
      <c r="F420" s="178" t="s">
        <v>985</v>
      </c>
    </row>
    <row r="421" spans="1:6" x14ac:dyDescent="0.2">
      <c r="A421" s="174" t="s">
        <v>982</v>
      </c>
      <c r="B421" s="174" t="s">
        <v>983</v>
      </c>
      <c r="C421" s="175" t="s">
        <v>1056</v>
      </c>
      <c r="D421" s="176" t="s">
        <v>503</v>
      </c>
      <c r="E421" s="177">
        <v>365.8</v>
      </c>
      <c r="F421" s="178" t="s">
        <v>985</v>
      </c>
    </row>
    <row r="422" spans="1:6" x14ac:dyDescent="0.2">
      <c r="A422" s="174" t="s">
        <v>982</v>
      </c>
      <c r="B422" s="174" t="s">
        <v>983</v>
      </c>
      <c r="C422" s="178" t="s">
        <v>1057</v>
      </c>
      <c r="D422" s="176" t="s">
        <v>503</v>
      </c>
      <c r="E422" s="181">
        <v>498.99799999999999</v>
      </c>
      <c r="F422" s="178" t="s">
        <v>985</v>
      </c>
    </row>
    <row r="423" spans="1:6" ht="24" customHeight="1" x14ac:dyDescent="0.2">
      <c r="A423" s="174" t="s">
        <v>982</v>
      </c>
      <c r="B423" s="174" t="s">
        <v>983</v>
      </c>
      <c r="C423" s="175" t="s">
        <v>1058</v>
      </c>
      <c r="D423" s="176" t="s">
        <v>503</v>
      </c>
      <c r="E423" s="177">
        <v>10.9976</v>
      </c>
      <c r="F423" s="178" t="s">
        <v>985</v>
      </c>
    </row>
    <row r="424" spans="1:6" ht="24" customHeight="1" x14ac:dyDescent="0.2">
      <c r="A424" s="174" t="s">
        <v>982</v>
      </c>
      <c r="B424" s="174" t="s">
        <v>983</v>
      </c>
      <c r="C424" s="175" t="s">
        <v>1059</v>
      </c>
      <c r="D424" s="176" t="s">
        <v>503</v>
      </c>
      <c r="E424" s="177">
        <v>53.1</v>
      </c>
      <c r="F424" s="178" t="s">
        <v>985</v>
      </c>
    </row>
    <row r="425" spans="1:6" ht="24" customHeight="1" x14ac:dyDescent="0.2">
      <c r="A425" s="174" t="s">
        <v>982</v>
      </c>
      <c r="B425" s="174" t="s">
        <v>983</v>
      </c>
      <c r="C425" s="175" t="s">
        <v>1060</v>
      </c>
      <c r="D425" s="176" t="s">
        <v>503</v>
      </c>
      <c r="E425" s="177">
        <v>916.505</v>
      </c>
      <c r="F425" s="178" t="s">
        <v>985</v>
      </c>
    </row>
    <row r="426" spans="1:6" ht="24" customHeight="1" x14ac:dyDescent="0.2">
      <c r="A426" s="174" t="s">
        <v>982</v>
      </c>
      <c r="B426" s="174" t="s">
        <v>983</v>
      </c>
      <c r="C426" s="175" t="s">
        <v>1061</v>
      </c>
      <c r="D426" s="176" t="s">
        <v>503</v>
      </c>
      <c r="E426" s="177">
        <v>5015</v>
      </c>
      <c r="F426" s="178" t="s">
        <v>985</v>
      </c>
    </row>
    <row r="427" spans="1:6" ht="24" customHeight="1" x14ac:dyDescent="0.2">
      <c r="A427" s="174" t="s">
        <v>982</v>
      </c>
      <c r="B427" s="174" t="s">
        <v>983</v>
      </c>
      <c r="C427" s="175" t="s">
        <v>1062</v>
      </c>
      <c r="D427" s="176" t="s">
        <v>503</v>
      </c>
      <c r="E427" s="177">
        <v>10584.6</v>
      </c>
      <c r="F427" s="178" t="s">
        <v>985</v>
      </c>
    </row>
    <row r="428" spans="1:6" x14ac:dyDescent="0.2">
      <c r="A428" s="174" t="s">
        <v>982</v>
      </c>
      <c r="B428" s="174" t="s">
        <v>983</v>
      </c>
      <c r="C428" s="175" t="s">
        <v>1063</v>
      </c>
      <c r="D428" s="176" t="s">
        <v>503</v>
      </c>
      <c r="E428" s="177">
        <v>8.85</v>
      </c>
      <c r="F428" s="178" t="s">
        <v>985</v>
      </c>
    </row>
    <row r="429" spans="1:6" x14ac:dyDescent="0.2">
      <c r="A429" s="174" t="s">
        <v>982</v>
      </c>
      <c r="B429" s="174" t="s">
        <v>983</v>
      </c>
      <c r="C429" s="175" t="s">
        <v>1064</v>
      </c>
      <c r="D429" s="176" t="s">
        <v>503</v>
      </c>
      <c r="E429" s="177">
        <v>26.55</v>
      </c>
      <c r="F429" s="178" t="s">
        <v>985</v>
      </c>
    </row>
    <row r="430" spans="1:6" x14ac:dyDescent="0.2">
      <c r="A430" s="174" t="s">
        <v>982</v>
      </c>
      <c r="B430" s="174" t="s">
        <v>983</v>
      </c>
      <c r="C430" s="175" t="s">
        <v>1065</v>
      </c>
      <c r="D430" s="176" t="s">
        <v>503</v>
      </c>
      <c r="E430" s="177">
        <v>71.98</v>
      </c>
      <c r="F430" s="178" t="s">
        <v>985</v>
      </c>
    </row>
    <row r="431" spans="1:6" x14ac:dyDescent="0.2">
      <c r="A431" s="174" t="s">
        <v>982</v>
      </c>
      <c r="B431" s="174" t="s">
        <v>983</v>
      </c>
      <c r="C431" s="175" t="s">
        <v>1066</v>
      </c>
      <c r="D431" s="176" t="s">
        <v>503</v>
      </c>
      <c r="E431" s="177">
        <v>278.77499999999998</v>
      </c>
      <c r="F431" s="178" t="s">
        <v>985</v>
      </c>
    </row>
    <row r="432" spans="1:6" x14ac:dyDescent="0.2">
      <c r="A432" s="174" t="s">
        <v>982</v>
      </c>
      <c r="B432" s="174" t="s">
        <v>983</v>
      </c>
      <c r="C432" s="175" t="s">
        <v>1067</v>
      </c>
      <c r="D432" s="176" t="s">
        <v>503</v>
      </c>
      <c r="E432" s="177">
        <v>32.001600000000003</v>
      </c>
      <c r="F432" s="178" t="s">
        <v>985</v>
      </c>
    </row>
    <row r="433" spans="1:6" x14ac:dyDescent="0.2">
      <c r="A433" s="174" t="s">
        <v>982</v>
      </c>
      <c r="B433" s="174" t="s">
        <v>983</v>
      </c>
      <c r="C433" s="175" t="s">
        <v>1068</v>
      </c>
      <c r="D433" s="176" t="s">
        <v>503</v>
      </c>
      <c r="E433" s="177">
        <v>33.04</v>
      </c>
      <c r="F433" s="178" t="s">
        <v>985</v>
      </c>
    </row>
    <row r="434" spans="1:6" x14ac:dyDescent="0.2">
      <c r="A434" s="174" t="s">
        <v>982</v>
      </c>
      <c r="B434" s="174" t="s">
        <v>983</v>
      </c>
      <c r="C434" s="175" t="s">
        <v>1069</v>
      </c>
      <c r="D434" s="176" t="s">
        <v>503</v>
      </c>
      <c r="E434" s="177">
        <v>24.78</v>
      </c>
      <c r="F434" s="178" t="s">
        <v>985</v>
      </c>
    </row>
    <row r="435" spans="1:6" x14ac:dyDescent="0.2">
      <c r="A435" s="174" t="s">
        <v>982</v>
      </c>
      <c r="B435" s="174" t="s">
        <v>983</v>
      </c>
      <c r="C435" s="175" t="s">
        <v>1070</v>
      </c>
      <c r="D435" s="176" t="s">
        <v>503</v>
      </c>
      <c r="E435" s="177">
        <v>21.24</v>
      </c>
      <c r="F435" s="178" t="s">
        <v>985</v>
      </c>
    </row>
    <row r="436" spans="1:6" ht="24" customHeight="1" x14ac:dyDescent="0.2">
      <c r="A436" s="174" t="s">
        <v>982</v>
      </c>
      <c r="B436" s="174" t="s">
        <v>983</v>
      </c>
      <c r="C436" s="175" t="s">
        <v>1071</v>
      </c>
      <c r="D436" s="176" t="s">
        <v>503</v>
      </c>
      <c r="E436" s="177">
        <v>8379.4282999999996</v>
      </c>
      <c r="F436" s="178" t="s">
        <v>985</v>
      </c>
    </row>
    <row r="437" spans="1:6" ht="24" customHeight="1" x14ac:dyDescent="0.2">
      <c r="A437" s="174" t="s">
        <v>982</v>
      </c>
      <c r="B437" s="174" t="s">
        <v>983</v>
      </c>
      <c r="C437" s="175" t="s">
        <v>1072</v>
      </c>
      <c r="D437" s="176" t="s">
        <v>503</v>
      </c>
      <c r="E437" s="177">
        <v>3100.0016999999998</v>
      </c>
      <c r="F437" s="178" t="s">
        <v>985</v>
      </c>
    </row>
    <row r="438" spans="1:6" ht="24" customHeight="1" x14ac:dyDescent="0.2">
      <c r="A438" s="174" t="s">
        <v>982</v>
      </c>
      <c r="B438" s="174" t="s">
        <v>983</v>
      </c>
      <c r="C438" s="175" t="s">
        <v>1073</v>
      </c>
      <c r="D438" s="176" t="s">
        <v>503</v>
      </c>
      <c r="E438" s="177">
        <v>7601.18</v>
      </c>
      <c r="F438" s="178" t="s">
        <v>985</v>
      </c>
    </row>
    <row r="439" spans="1:6" x14ac:dyDescent="0.2">
      <c r="A439" s="174" t="s">
        <v>982</v>
      </c>
      <c r="B439" s="174" t="s">
        <v>983</v>
      </c>
      <c r="C439" s="175" t="s">
        <v>1074</v>
      </c>
      <c r="D439" s="176" t="s">
        <v>503</v>
      </c>
      <c r="E439" s="177">
        <v>5.31</v>
      </c>
      <c r="F439" s="178" t="s">
        <v>985</v>
      </c>
    </row>
    <row r="440" spans="1:6" x14ac:dyDescent="0.2">
      <c r="A440" s="174" t="s">
        <v>982</v>
      </c>
      <c r="B440" s="174" t="s">
        <v>983</v>
      </c>
      <c r="C440" s="175" t="s">
        <v>1075</v>
      </c>
      <c r="D440" s="176" t="s">
        <v>503</v>
      </c>
      <c r="E440" s="177">
        <v>9.6760000000000002</v>
      </c>
      <c r="F440" s="178" t="s">
        <v>985</v>
      </c>
    </row>
    <row r="441" spans="1:6" x14ac:dyDescent="0.2">
      <c r="A441" s="174" t="s">
        <v>982</v>
      </c>
      <c r="B441" s="174" t="s">
        <v>983</v>
      </c>
      <c r="C441" s="175" t="s">
        <v>1076</v>
      </c>
      <c r="D441" s="176" t="s">
        <v>503</v>
      </c>
      <c r="E441" s="177">
        <v>25.924600000000002</v>
      </c>
      <c r="F441" s="178" t="s">
        <v>985</v>
      </c>
    </row>
    <row r="442" spans="1:6" x14ac:dyDescent="0.2">
      <c r="A442" s="174" t="s">
        <v>982</v>
      </c>
      <c r="B442" s="174" t="s">
        <v>983</v>
      </c>
      <c r="C442" s="175" t="s">
        <v>1077</v>
      </c>
      <c r="D442" s="176" t="s">
        <v>503</v>
      </c>
      <c r="E442" s="177">
        <v>4163.9250000000002</v>
      </c>
      <c r="F442" s="178" t="s">
        <v>985</v>
      </c>
    </row>
    <row r="443" spans="1:6" x14ac:dyDescent="0.2">
      <c r="A443" s="174" t="s">
        <v>982</v>
      </c>
      <c r="B443" s="174" t="s">
        <v>983</v>
      </c>
      <c r="C443" s="175" t="s">
        <v>1078</v>
      </c>
      <c r="D443" s="176" t="s">
        <v>503</v>
      </c>
      <c r="E443" s="177">
        <v>15.34</v>
      </c>
      <c r="F443" s="178" t="s">
        <v>985</v>
      </c>
    </row>
    <row r="444" spans="1:6" x14ac:dyDescent="0.2">
      <c r="A444" s="174" t="s">
        <v>982</v>
      </c>
      <c r="B444" s="174" t="s">
        <v>983</v>
      </c>
      <c r="C444" s="175" t="s">
        <v>1079</v>
      </c>
      <c r="D444" s="176" t="s">
        <v>503</v>
      </c>
      <c r="E444" s="177">
        <v>788.24</v>
      </c>
      <c r="F444" s="178" t="s">
        <v>985</v>
      </c>
    </row>
    <row r="445" spans="1:6" x14ac:dyDescent="0.2">
      <c r="A445" s="174" t="s">
        <v>982</v>
      </c>
      <c r="B445" s="174" t="s">
        <v>983</v>
      </c>
      <c r="C445" s="174" t="s">
        <v>1080</v>
      </c>
      <c r="D445" s="176" t="s">
        <v>503</v>
      </c>
      <c r="E445" s="179">
        <v>1888</v>
      </c>
      <c r="F445" s="180" t="s">
        <v>985</v>
      </c>
    </row>
    <row r="446" spans="1:6" x14ac:dyDescent="0.2">
      <c r="A446" s="174" t="s">
        <v>982</v>
      </c>
      <c r="B446" s="174" t="s">
        <v>983</v>
      </c>
      <c r="C446" s="174" t="s">
        <v>1081</v>
      </c>
      <c r="D446" s="176" t="s">
        <v>503</v>
      </c>
      <c r="E446" s="179">
        <v>1888</v>
      </c>
      <c r="F446" s="180" t="s">
        <v>985</v>
      </c>
    </row>
    <row r="447" spans="1:6" x14ac:dyDescent="0.2">
      <c r="A447" s="174" t="s">
        <v>982</v>
      </c>
      <c r="B447" s="174" t="s">
        <v>983</v>
      </c>
      <c r="C447" s="174" t="s">
        <v>1082</v>
      </c>
      <c r="D447" s="176" t="s">
        <v>503</v>
      </c>
      <c r="E447" s="179">
        <v>1858.5</v>
      </c>
      <c r="F447" s="180" t="s">
        <v>985</v>
      </c>
    </row>
    <row r="448" spans="1:6" x14ac:dyDescent="0.2">
      <c r="A448" s="174" t="s">
        <v>982</v>
      </c>
      <c r="B448" s="174" t="s">
        <v>983</v>
      </c>
      <c r="C448" s="175" t="s">
        <v>1083</v>
      </c>
      <c r="D448" s="176" t="s">
        <v>565</v>
      </c>
      <c r="E448" s="177">
        <v>27.14</v>
      </c>
      <c r="F448" s="178" t="s">
        <v>985</v>
      </c>
    </row>
    <row r="449" spans="1:6" x14ac:dyDescent="0.2">
      <c r="A449" s="174" t="s">
        <v>982</v>
      </c>
      <c r="B449" s="174" t="s">
        <v>983</v>
      </c>
      <c r="C449" s="175" t="s">
        <v>1084</v>
      </c>
      <c r="D449" s="176" t="s">
        <v>503</v>
      </c>
      <c r="E449" s="177">
        <v>33.4176</v>
      </c>
      <c r="F449" s="178" t="s">
        <v>985</v>
      </c>
    </row>
    <row r="450" spans="1:6" x14ac:dyDescent="0.2">
      <c r="A450" s="174" t="s">
        <v>982</v>
      </c>
      <c r="B450" s="174" t="s">
        <v>983</v>
      </c>
      <c r="C450" s="175" t="s">
        <v>1085</v>
      </c>
      <c r="D450" s="176" t="s">
        <v>503</v>
      </c>
      <c r="E450" s="177">
        <v>46.999499999999998</v>
      </c>
      <c r="F450" s="178" t="s">
        <v>985</v>
      </c>
    </row>
    <row r="451" spans="1:6" x14ac:dyDescent="0.2">
      <c r="A451" s="174" t="s">
        <v>982</v>
      </c>
      <c r="B451" s="174" t="s">
        <v>983</v>
      </c>
      <c r="C451" s="175" t="s">
        <v>1086</v>
      </c>
      <c r="D451" s="176" t="s">
        <v>503</v>
      </c>
      <c r="E451" s="177">
        <v>49.206000000000003</v>
      </c>
      <c r="F451" s="178" t="s">
        <v>985</v>
      </c>
    </row>
    <row r="452" spans="1:6" x14ac:dyDescent="0.2">
      <c r="A452" s="174" t="s">
        <v>982</v>
      </c>
      <c r="B452" s="174" t="s">
        <v>983</v>
      </c>
      <c r="C452" s="175" t="s">
        <v>1087</v>
      </c>
      <c r="D452" s="176" t="s">
        <v>503</v>
      </c>
      <c r="E452" s="177">
        <v>619.5</v>
      </c>
      <c r="F452" s="178" t="s">
        <v>985</v>
      </c>
    </row>
    <row r="453" spans="1:6" ht="18" customHeight="1" x14ac:dyDescent="0.2">
      <c r="A453" s="174" t="s">
        <v>982</v>
      </c>
      <c r="B453" s="174" t="s">
        <v>983</v>
      </c>
      <c r="C453" s="175" t="s">
        <v>1088</v>
      </c>
      <c r="D453" s="176" t="s">
        <v>503</v>
      </c>
      <c r="E453" s="177">
        <v>49.607300000000002</v>
      </c>
      <c r="F453" s="178" t="s">
        <v>985</v>
      </c>
    </row>
    <row r="454" spans="1:6" x14ac:dyDescent="0.2">
      <c r="A454" s="174" t="s">
        <v>982</v>
      </c>
      <c r="B454" s="174" t="s">
        <v>983</v>
      </c>
      <c r="C454" s="175" t="s">
        <v>1089</v>
      </c>
      <c r="D454" s="176" t="s">
        <v>503</v>
      </c>
      <c r="E454" s="177">
        <v>1362.9</v>
      </c>
      <c r="F454" s="178" t="s">
        <v>985</v>
      </c>
    </row>
    <row r="455" spans="1:6" x14ac:dyDescent="0.2">
      <c r="A455" s="174" t="s">
        <v>982</v>
      </c>
      <c r="B455" s="174" t="s">
        <v>983</v>
      </c>
      <c r="C455" s="175" t="s">
        <v>1090</v>
      </c>
      <c r="D455" s="176" t="s">
        <v>503</v>
      </c>
      <c r="E455" s="177">
        <v>114.46</v>
      </c>
      <c r="F455" s="178" t="s">
        <v>985</v>
      </c>
    </row>
    <row r="456" spans="1:6" ht="18.95" customHeight="1" x14ac:dyDescent="0.2">
      <c r="A456" s="174" t="s">
        <v>982</v>
      </c>
      <c r="B456" s="174" t="s">
        <v>983</v>
      </c>
      <c r="C456" s="175" t="s">
        <v>1091</v>
      </c>
      <c r="D456" s="176" t="s">
        <v>503</v>
      </c>
      <c r="E456" s="177">
        <v>4399.9949999999999</v>
      </c>
      <c r="F456" s="178" t="s">
        <v>985</v>
      </c>
    </row>
    <row r="457" spans="1:6" ht="18.95" customHeight="1" x14ac:dyDescent="0.2">
      <c r="A457" s="174" t="s">
        <v>982</v>
      </c>
      <c r="B457" s="174" t="s">
        <v>983</v>
      </c>
      <c r="C457" s="175" t="s">
        <v>1092</v>
      </c>
      <c r="D457" s="176" t="s">
        <v>503</v>
      </c>
      <c r="E457" s="177">
        <v>2242</v>
      </c>
      <c r="F457" s="178" t="s">
        <v>985</v>
      </c>
    </row>
    <row r="458" spans="1:6" ht="18.95" customHeight="1" x14ac:dyDescent="0.2">
      <c r="A458" s="174" t="s">
        <v>982</v>
      </c>
      <c r="B458" s="174" t="s">
        <v>983</v>
      </c>
      <c r="C458" s="175" t="s">
        <v>1093</v>
      </c>
      <c r="D458" s="176" t="s">
        <v>503</v>
      </c>
      <c r="E458" s="177">
        <v>1982.4</v>
      </c>
      <c r="F458" s="178" t="s">
        <v>985</v>
      </c>
    </row>
    <row r="459" spans="1:6" ht="24" customHeight="1" x14ac:dyDescent="0.2">
      <c r="A459" s="174" t="s">
        <v>982</v>
      </c>
      <c r="B459" s="174" t="s">
        <v>983</v>
      </c>
      <c r="C459" s="175" t="s">
        <v>1094</v>
      </c>
      <c r="D459" s="176" t="s">
        <v>503</v>
      </c>
      <c r="E459" s="177">
        <v>2006</v>
      </c>
      <c r="F459" s="178" t="s">
        <v>985</v>
      </c>
    </row>
    <row r="460" spans="1:6" ht="15" customHeight="1" x14ac:dyDescent="0.2">
      <c r="A460" s="174" t="s">
        <v>982</v>
      </c>
      <c r="B460" s="174" t="s">
        <v>983</v>
      </c>
      <c r="C460" s="175" t="s">
        <v>1095</v>
      </c>
      <c r="D460" s="176" t="s">
        <v>503</v>
      </c>
      <c r="E460" s="177">
        <v>3186</v>
      </c>
      <c r="F460" s="178" t="s">
        <v>985</v>
      </c>
    </row>
    <row r="461" spans="1:6" ht="24" customHeight="1" x14ac:dyDescent="0.2">
      <c r="A461" s="174" t="s">
        <v>982</v>
      </c>
      <c r="B461" s="174" t="s">
        <v>983</v>
      </c>
      <c r="C461" s="175" t="s">
        <v>1096</v>
      </c>
      <c r="D461" s="176" t="s">
        <v>503</v>
      </c>
      <c r="E461" s="177">
        <v>2908.2525000000001</v>
      </c>
      <c r="F461" s="178" t="s">
        <v>985</v>
      </c>
    </row>
    <row r="462" spans="1:6" ht="20.25" customHeight="1" x14ac:dyDescent="0.2">
      <c r="A462" s="174" t="s">
        <v>982</v>
      </c>
      <c r="B462" s="174" t="s">
        <v>983</v>
      </c>
      <c r="C462" s="175" t="s">
        <v>1097</v>
      </c>
      <c r="D462" s="176" t="s">
        <v>503</v>
      </c>
      <c r="E462" s="177">
        <v>4979.6000000000004</v>
      </c>
      <c r="F462" s="178" t="s">
        <v>985</v>
      </c>
    </row>
    <row r="463" spans="1:6" ht="21.75" customHeight="1" x14ac:dyDescent="0.2">
      <c r="A463" s="174" t="s">
        <v>982</v>
      </c>
      <c r="B463" s="174" t="s">
        <v>983</v>
      </c>
      <c r="C463" s="175" t="s">
        <v>1098</v>
      </c>
      <c r="D463" s="176" t="s">
        <v>503</v>
      </c>
      <c r="E463" s="177">
        <v>4248</v>
      </c>
      <c r="F463" s="178" t="s">
        <v>985</v>
      </c>
    </row>
    <row r="464" spans="1:6" ht="21.75" customHeight="1" x14ac:dyDescent="0.2">
      <c r="A464" s="174" t="s">
        <v>982</v>
      </c>
      <c r="B464" s="174" t="s">
        <v>983</v>
      </c>
      <c r="C464" s="175" t="s">
        <v>1099</v>
      </c>
      <c r="D464" s="176" t="s">
        <v>503</v>
      </c>
      <c r="E464" s="177">
        <v>2419</v>
      </c>
      <c r="F464" s="178" t="s">
        <v>985</v>
      </c>
    </row>
    <row r="465" spans="1:6" ht="15" customHeight="1" x14ac:dyDescent="0.2">
      <c r="A465" s="174" t="s">
        <v>982</v>
      </c>
      <c r="B465" s="174" t="s">
        <v>983</v>
      </c>
      <c r="C465" s="175" t="s">
        <v>1100</v>
      </c>
      <c r="D465" s="176" t="s">
        <v>503</v>
      </c>
      <c r="E465" s="177">
        <v>5015</v>
      </c>
      <c r="F465" s="178" t="s">
        <v>985</v>
      </c>
    </row>
    <row r="466" spans="1:6" ht="17.100000000000001" customHeight="1" x14ac:dyDescent="0.2">
      <c r="A466" s="174" t="s">
        <v>982</v>
      </c>
      <c r="B466" s="174" t="s">
        <v>983</v>
      </c>
      <c r="C466" s="175" t="s">
        <v>1101</v>
      </c>
      <c r="D466" s="176" t="s">
        <v>503</v>
      </c>
      <c r="E466" s="177">
        <v>4398.45</v>
      </c>
      <c r="F466" s="178" t="s">
        <v>985</v>
      </c>
    </row>
    <row r="467" spans="1:6" ht="14.1" customHeight="1" x14ac:dyDescent="0.2">
      <c r="A467" s="174" t="s">
        <v>982</v>
      </c>
      <c r="B467" s="174" t="s">
        <v>983</v>
      </c>
      <c r="C467" s="175" t="s">
        <v>1102</v>
      </c>
      <c r="D467" s="176" t="s">
        <v>503</v>
      </c>
      <c r="E467" s="177">
        <v>8142</v>
      </c>
      <c r="F467" s="178" t="s">
        <v>985</v>
      </c>
    </row>
    <row r="468" spans="1:6" ht="14.1" customHeight="1" x14ac:dyDescent="0.2">
      <c r="A468" s="174" t="s">
        <v>982</v>
      </c>
      <c r="B468" s="174" t="s">
        <v>983</v>
      </c>
      <c r="C468" s="175" t="s">
        <v>1103</v>
      </c>
      <c r="D468" s="176" t="s">
        <v>503</v>
      </c>
      <c r="E468" s="177">
        <v>6608</v>
      </c>
      <c r="F468" s="178" t="s">
        <v>985</v>
      </c>
    </row>
    <row r="469" spans="1:6" ht="15" customHeight="1" x14ac:dyDescent="0.2">
      <c r="A469" s="174" t="s">
        <v>982</v>
      </c>
      <c r="B469" s="174" t="s">
        <v>983</v>
      </c>
      <c r="C469" s="175" t="s">
        <v>1104</v>
      </c>
      <c r="D469" s="176" t="s">
        <v>503</v>
      </c>
      <c r="E469" s="177">
        <v>1899.8</v>
      </c>
      <c r="F469" s="178" t="s">
        <v>985</v>
      </c>
    </row>
    <row r="470" spans="1:6" ht="24" customHeight="1" x14ac:dyDescent="0.2">
      <c r="A470" s="174" t="s">
        <v>982</v>
      </c>
      <c r="B470" s="174" t="s">
        <v>983</v>
      </c>
      <c r="C470" s="175" t="s">
        <v>1105</v>
      </c>
      <c r="D470" s="176" t="s">
        <v>503</v>
      </c>
      <c r="E470" s="177">
        <v>7788</v>
      </c>
      <c r="F470" s="178" t="s">
        <v>985</v>
      </c>
    </row>
    <row r="471" spans="1:6" ht="24" customHeight="1" x14ac:dyDescent="0.2">
      <c r="A471" s="174" t="s">
        <v>982</v>
      </c>
      <c r="B471" s="174" t="s">
        <v>983</v>
      </c>
      <c r="C471" s="175" t="s">
        <v>1106</v>
      </c>
      <c r="D471" s="176" t="s">
        <v>503</v>
      </c>
      <c r="E471" s="177">
        <v>8732</v>
      </c>
      <c r="F471" s="178" t="s">
        <v>985</v>
      </c>
    </row>
    <row r="472" spans="1:6" ht="14.1" customHeight="1" x14ac:dyDescent="0.2">
      <c r="A472" s="174" t="s">
        <v>982</v>
      </c>
      <c r="B472" s="174" t="s">
        <v>983</v>
      </c>
      <c r="C472" s="175" t="s">
        <v>1107</v>
      </c>
      <c r="D472" s="176" t="s">
        <v>503</v>
      </c>
      <c r="E472" s="177">
        <v>1911.01</v>
      </c>
      <c r="F472" s="178" t="s">
        <v>985</v>
      </c>
    </row>
    <row r="473" spans="1:6" ht="14.1" customHeight="1" x14ac:dyDescent="0.2">
      <c r="A473" s="174" t="s">
        <v>982</v>
      </c>
      <c r="B473" s="174" t="s">
        <v>983</v>
      </c>
      <c r="C473" s="175" t="s">
        <v>1108</v>
      </c>
      <c r="D473" s="176" t="s">
        <v>503</v>
      </c>
      <c r="E473" s="177">
        <v>7670</v>
      </c>
      <c r="F473" s="178" t="s">
        <v>985</v>
      </c>
    </row>
    <row r="474" spans="1:6" ht="15.95" customHeight="1" x14ac:dyDescent="0.2">
      <c r="A474" s="174" t="s">
        <v>982</v>
      </c>
      <c r="B474" s="174" t="s">
        <v>983</v>
      </c>
      <c r="C474" s="175" t="s">
        <v>1109</v>
      </c>
      <c r="D474" s="176" t="s">
        <v>503</v>
      </c>
      <c r="E474" s="177">
        <v>14.75</v>
      </c>
      <c r="F474" s="178" t="s">
        <v>985</v>
      </c>
    </row>
    <row r="475" spans="1:6" ht="15.95" customHeight="1" x14ac:dyDescent="0.2">
      <c r="A475" s="174" t="s">
        <v>982</v>
      </c>
      <c r="B475" s="174" t="s">
        <v>983</v>
      </c>
      <c r="C475" s="175" t="s">
        <v>1110</v>
      </c>
      <c r="D475" s="176" t="s">
        <v>503</v>
      </c>
      <c r="E475" s="177">
        <v>233.64</v>
      </c>
      <c r="F475" s="178" t="s">
        <v>985</v>
      </c>
    </row>
    <row r="476" spans="1:6" ht="15" customHeight="1" x14ac:dyDescent="0.2">
      <c r="A476" s="182" t="s">
        <v>1111</v>
      </c>
      <c r="B476" s="182" t="s">
        <v>1112</v>
      </c>
      <c r="C476" s="183" t="s">
        <v>1113</v>
      </c>
      <c r="D476" s="184" t="s">
        <v>938</v>
      </c>
      <c r="E476" s="185">
        <v>250</v>
      </c>
      <c r="F476" s="186" t="s">
        <v>1114</v>
      </c>
    </row>
    <row r="477" spans="1:6" x14ac:dyDescent="0.2">
      <c r="A477" s="182" t="s">
        <v>1111</v>
      </c>
      <c r="B477" s="182" t="s">
        <v>1112</v>
      </c>
      <c r="C477" s="183" t="s">
        <v>1115</v>
      </c>
      <c r="D477" s="184" t="s">
        <v>503</v>
      </c>
      <c r="E477" s="185">
        <v>362.25</v>
      </c>
      <c r="F477" s="186" t="s">
        <v>1116</v>
      </c>
    </row>
    <row r="478" spans="1:6" ht="15" customHeight="1" x14ac:dyDescent="0.2">
      <c r="A478" s="182" t="s">
        <v>1111</v>
      </c>
      <c r="B478" s="182" t="s">
        <v>1112</v>
      </c>
      <c r="C478" s="183" t="s">
        <v>1117</v>
      </c>
      <c r="D478" s="184" t="s">
        <v>503</v>
      </c>
      <c r="E478" s="185">
        <v>402.67669999999998</v>
      </c>
      <c r="F478" s="186" t="s">
        <v>1114</v>
      </c>
    </row>
    <row r="479" spans="1:6" x14ac:dyDescent="0.2">
      <c r="A479" s="182" t="s">
        <v>1111</v>
      </c>
      <c r="B479" s="182" t="s">
        <v>1112</v>
      </c>
      <c r="C479" s="187" t="s">
        <v>1118</v>
      </c>
      <c r="D479" s="188" t="s">
        <v>503</v>
      </c>
      <c r="E479" s="189">
        <v>475.16</v>
      </c>
      <c r="F479" s="186" t="s">
        <v>1116</v>
      </c>
    </row>
    <row r="480" spans="1:6" ht="15.95" customHeight="1" x14ac:dyDescent="0.2">
      <c r="A480" s="182" t="s">
        <v>1111</v>
      </c>
      <c r="B480" s="182" t="s">
        <v>1112</v>
      </c>
      <c r="C480" s="183" t="s">
        <v>1119</v>
      </c>
      <c r="D480" s="184" t="s">
        <v>503</v>
      </c>
      <c r="E480" s="185">
        <v>466.1</v>
      </c>
      <c r="F480" s="186" t="s">
        <v>1114</v>
      </c>
    </row>
    <row r="481" spans="1:6" x14ac:dyDescent="0.2">
      <c r="A481" s="182" t="s">
        <v>1111</v>
      </c>
      <c r="B481" s="182" t="s">
        <v>1112</v>
      </c>
      <c r="C481" s="183" t="s">
        <v>1120</v>
      </c>
      <c r="D481" s="184" t="s">
        <v>503</v>
      </c>
      <c r="E481" s="185">
        <v>475.16</v>
      </c>
      <c r="F481" s="186" t="s">
        <v>1116</v>
      </c>
    </row>
    <row r="482" spans="1:6" ht="17.100000000000001" customHeight="1" x14ac:dyDescent="0.2">
      <c r="A482" s="182" t="s">
        <v>1111</v>
      </c>
      <c r="B482" s="182" t="s">
        <v>1112</v>
      </c>
      <c r="C482" s="183" t="s">
        <v>1121</v>
      </c>
      <c r="D482" s="184" t="s">
        <v>857</v>
      </c>
      <c r="E482" s="185">
        <v>148</v>
      </c>
      <c r="F482" s="186" t="s">
        <v>1114</v>
      </c>
    </row>
    <row r="483" spans="1:6" x14ac:dyDescent="0.2">
      <c r="A483" s="182" t="s">
        <v>1111</v>
      </c>
      <c r="B483" s="182" t="s">
        <v>1112</v>
      </c>
      <c r="C483" s="183" t="s">
        <v>1122</v>
      </c>
      <c r="D483" s="184" t="s">
        <v>857</v>
      </c>
      <c r="E483" s="185">
        <v>393.75</v>
      </c>
      <c r="F483" s="186" t="s">
        <v>1116</v>
      </c>
    </row>
    <row r="484" spans="1:6" x14ac:dyDescent="0.2">
      <c r="A484" s="182" t="s">
        <v>1111</v>
      </c>
      <c r="B484" s="182" t="s">
        <v>1112</v>
      </c>
      <c r="C484" s="183" t="s">
        <v>1123</v>
      </c>
      <c r="D484" s="184" t="s">
        <v>503</v>
      </c>
      <c r="E484" s="185">
        <v>1535.12</v>
      </c>
      <c r="F484" s="186" t="s">
        <v>1116</v>
      </c>
    </row>
    <row r="485" spans="1:6" x14ac:dyDescent="0.2">
      <c r="A485" s="182" t="s">
        <v>1111</v>
      </c>
      <c r="B485" s="182" t="s">
        <v>1112</v>
      </c>
      <c r="C485" s="183" t="s">
        <v>1124</v>
      </c>
      <c r="D485" s="184" t="s">
        <v>503</v>
      </c>
      <c r="E485" s="185">
        <v>1300.95</v>
      </c>
      <c r="F485" s="186" t="s">
        <v>1114</v>
      </c>
    </row>
    <row r="486" spans="1:6" x14ac:dyDescent="0.2">
      <c r="A486" s="182" t="s">
        <v>1111</v>
      </c>
      <c r="B486" s="182" t="s">
        <v>1112</v>
      </c>
      <c r="C486" s="183" t="s">
        <v>1125</v>
      </c>
      <c r="D486" s="184" t="s">
        <v>503</v>
      </c>
      <c r="E486" s="185">
        <v>299.72000000000003</v>
      </c>
      <c r="F486" s="186" t="s">
        <v>1116</v>
      </c>
    </row>
    <row r="487" spans="1:6" x14ac:dyDescent="0.2">
      <c r="A487" s="182" t="s">
        <v>1111</v>
      </c>
      <c r="B487" s="182" t="s">
        <v>1112</v>
      </c>
      <c r="C487" s="183" t="s">
        <v>1126</v>
      </c>
      <c r="D487" s="184" t="s">
        <v>503</v>
      </c>
      <c r="E487" s="185">
        <v>236</v>
      </c>
      <c r="F487" s="186" t="s">
        <v>1114</v>
      </c>
    </row>
    <row r="488" spans="1:6" x14ac:dyDescent="0.2">
      <c r="A488" s="182" t="s">
        <v>1111</v>
      </c>
      <c r="B488" s="182" t="s">
        <v>1112</v>
      </c>
      <c r="C488" s="183" t="s">
        <v>1127</v>
      </c>
      <c r="D488" s="184" t="s">
        <v>503</v>
      </c>
      <c r="E488" s="185">
        <v>131.58000000000001</v>
      </c>
      <c r="F488" s="186" t="s">
        <v>1116</v>
      </c>
    </row>
    <row r="489" spans="1:6" ht="21.95" customHeight="1" x14ac:dyDescent="0.2">
      <c r="A489" s="182" t="s">
        <v>1111</v>
      </c>
      <c r="B489" s="182" t="s">
        <v>1112</v>
      </c>
      <c r="C489" s="183" t="s">
        <v>1128</v>
      </c>
      <c r="D489" s="184" t="s">
        <v>503</v>
      </c>
      <c r="E489" s="185">
        <v>136.29</v>
      </c>
      <c r="F489" s="186" t="s">
        <v>1114</v>
      </c>
    </row>
    <row r="490" spans="1:6" ht="24.75" customHeight="1" x14ac:dyDescent="0.2">
      <c r="A490" s="182" t="s">
        <v>1111</v>
      </c>
      <c r="B490" s="182" t="s">
        <v>1112</v>
      </c>
      <c r="C490" s="183" t="s">
        <v>1129</v>
      </c>
      <c r="D490" s="184" t="s">
        <v>503</v>
      </c>
      <c r="E490" s="185">
        <v>74.34</v>
      </c>
      <c r="F490" s="186" t="s">
        <v>1114</v>
      </c>
    </row>
    <row r="491" spans="1:6" ht="27.75" customHeight="1" x14ac:dyDescent="0.2">
      <c r="A491" s="182" t="s">
        <v>1111</v>
      </c>
      <c r="B491" s="182" t="s">
        <v>1112</v>
      </c>
      <c r="C491" s="183" t="s">
        <v>1130</v>
      </c>
      <c r="D491" s="184" t="s">
        <v>503</v>
      </c>
      <c r="E491" s="185">
        <v>52.4983</v>
      </c>
      <c r="F491" s="186" t="s">
        <v>1114</v>
      </c>
    </row>
    <row r="492" spans="1:6" ht="24.95" customHeight="1" x14ac:dyDescent="0.2">
      <c r="A492" s="182" t="s">
        <v>1111</v>
      </c>
      <c r="B492" s="182" t="s">
        <v>1112</v>
      </c>
      <c r="C492" s="183" t="s">
        <v>1131</v>
      </c>
      <c r="D492" s="184" t="s">
        <v>503</v>
      </c>
      <c r="E492" s="185">
        <v>61.95</v>
      </c>
      <c r="F492" s="186" t="s">
        <v>1116</v>
      </c>
    </row>
    <row r="493" spans="1:6" ht="20.100000000000001" customHeight="1" x14ac:dyDescent="0.2">
      <c r="A493" s="182" t="s">
        <v>1111</v>
      </c>
      <c r="B493" s="182" t="s">
        <v>1112</v>
      </c>
      <c r="C493" s="183" t="s">
        <v>1132</v>
      </c>
      <c r="D493" s="184" t="s">
        <v>503</v>
      </c>
      <c r="E493" s="185">
        <v>94.352699999999999</v>
      </c>
      <c r="F493" s="186" t="s">
        <v>1114</v>
      </c>
    </row>
    <row r="494" spans="1:6" ht="21" customHeight="1" x14ac:dyDescent="0.2">
      <c r="A494" s="182" t="s">
        <v>1111</v>
      </c>
      <c r="B494" s="182" t="s">
        <v>1112</v>
      </c>
      <c r="C494" s="183" t="s">
        <v>1133</v>
      </c>
      <c r="D494" s="184" t="s">
        <v>503</v>
      </c>
      <c r="E494" s="185">
        <v>131.58199999999999</v>
      </c>
      <c r="F494" s="186" t="s">
        <v>1116</v>
      </c>
    </row>
    <row r="495" spans="1:6" ht="22.5" customHeight="1" x14ac:dyDescent="0.2">
      <c r="A495" s="182" t="s">
        <v>1111</v>
      </c>
      <c r="B495" s="182" t="s">
        <v>1112</v>
      </c>
      <c r="C495" s="183" t="s">
        <v>1134</v>
      </c>
      <c r="D495" s="184" t="s">
        <v>503</v>
      </c>
      <c r="E495" s="185">
        <v>94.352699999999999</v>
      </c>
      <c r="F495" s="186" t="s">
        <v>1114</v>
      </c>
    </row>
    <row r="496" spans="1:6" ht="21" customHeight="1" x14ac:dyDescent="0.2">
      <c r="A496" s="182" t="s">
        <v>1111</v>
      </c>
      <c r="B496" s="182" t="s">
        <v>1112</v>
      </c>
      <c r="C496" s="183" t="s">
        <v>1135</v>
      </c>
      <c r="D496" s="184" t="s">
        <v>503</v>
      </c>
      <c r="E496" s="185">
        <v>131.58199999999999</v>
      </c>
      <c r="F496" s="186" t="s">
        <v>1116</v>
      </c>
    </row>
    <row r="497" spans="1:6" ht="21" customHeight="1" x14ac:dyDescent="0.2">
      <c r="A497" s="182" t="s">
        <v>1111</v>
      </c>
      <c r="B497" s="182" t="s">
        <v>1112</v>
      </c>
      <c r="C497" s="183" t="s">
        <v>1136</v>
      </c>
      <c r="D497" s="184" t="s">
        <v>503</v>
      </c>
      <c r="E497" s="185">
        <v>43.365299999999998</v>
      </c>
      <c r="F497" s="186" t="s">
        <v>1114</v>
      </c>
    </row>
    <row r="498" spans="1:6" ht="23.25" customHeight="1" x14ac:dyDescent="0.2">
      <c r="A498" s="182" t="s">
        <v>1111</v>
      </c>
      <c r="B498" s="182" t="s">
        <v>1112</v>
      </c>
      <c r="C498" s="183" t="s">
        <v>1137</v>
      </c>
      <c r="D498" s="184" t="s">
        <v>503</v>
      </c>
      <c r="E498" s="185">
        <v>78.75</v>
      </c>
      <c r="F498" s="186" t="s">
        <v>1116</v>
      </c>
    </row>
    <row r="499" spans="1:6" ht="23.25" customHeight="1" x14ac:dyDescent="0.2">
      <c r="A499" s="182" t="s">
        <v>1111</v>
      </c>
      <c r="B499" s="182" t="s">
        <v>1112</v>
      </c>
      <c r="C499" s="183" t="s">
        <v>1138</v>
      </c>
      <c r="D499" s="184" t="s">
        <v>503</v>
      </c>
      <c r="E499" s="185">
        <v>73</v>
      </c>
      <c r="F499" s="186" t="s">
        <v>1114</v>
      </c>
    </row>
    <row r="500" spans="1:6" ht="15" customHeight="1" x14ac:dyDescent="0.2">
      <c r="A500" s="182" t="s">
        <v>1111</v>
      </c>
      <c r="B500" s="182" t="s">
        <v>1112</v>
      </c>
      <c r="C500" s="183" t="s">
        <v>1139</v>
      </c>
      <c r="D500" s="184" t="s">
        <v>503</v>
      </c>
      <c r="E500" s="185">
        <v>723.70500000000004</v>
      </c>
      <c r="F500" s="186" t="s">
        <v>1116</v>
      </c>
    </row>
    <row r="501" spans="1:6" ht="22.5" customHeight="1" x14ac:dyDescent="0.2">
      <c r="A501" s="182" t="s">
        <v>1111</v>
      </c>
      <c r="B501" s="182" t="s">
        <v>1112</v>
      </c>
      <c r="C501" s="183" t="s">
        <v>1140</v>
      </c>
      <c r="D501" s="184" t="s">
        <v>503</v>
      </c>
      <c r="E501" s="185">
        <v>224.2</v>
      </c>
      <c r="F501" s="186" t="s">
        <v>1114</v>
      </c>
    </row>
    <row r="502" spans="1:6" ht="26.25" customHeight="1" x14ac:dyDescent="0.2">
      <c r="A502" s="182" t="s">
        <v>1111</v>
      </c>
      <c r="B502" s="182" t="s">
        <v>1112</v>
      </c>
      <c r="C502" s="183" t="s">
        <v>1141</v>
      </c>
      <c r="D502" s="184" t="s">
        <v>503</v>
      </c>
      <c r="E502" s="185">
        <v>433.65</v>
      </c>
      <c r="F502" s="186" t="s">
        <v>1116</v>
      </c>
    </row>
    <row r="503" spans="1:6" ht="18.95" customHeight="1" x14ac:dyDescent="0.2">
      <c r="A503" s="182" t="s">
        <v>1111</v>
      </c>
      <c r="B503" s="182" t="s">
        <v>1112</v>
      </c>
      <c r="C503" s="183" t="s">
        <v>1142</v>
      </c>
      <c r="D503" s="184" t="s">
        <v>503</v>
      </c>
      <c r="E503" s="185">
        <v>224.2</v>
      </c>
      <c r="F503" s="186" t="s">
        <v>1114</v>
      </c>
    </row>
    <row r="504" spans="1:6" ht="17.100000000000001" customHeight="1" x14ac:dyDescent="0.2">
      <c r="A504" s="182" t="s">
        <v>1111</v>
      </c>
      <c r="B504" s="182" t="s">
        <v>1112</v>
      </c>
      <c r="C504" s="183" t="s">
        <v>1143</v>
      </c>
      <c r="D504" s="184" t="s">
        <v>503</v>
      </c>
      <c r="E504" s="185">
        <v>433.65</v>
      </c>
      <c r="F504" s="186" t="s">
        <v>1116</v>
      </c>
    </row>
    <row r="505" spans="1:6" ht="29.25" customHeight="1" x14ac:dyDescent="0.2">
      <c r="A505" s="182" t="s">
        <v>1111</v>
      </c>
      <c r="B505" s="182" t="s">
        <v>1112</v>
      </c>
      <c r="C505" s="183" t="s">
        <v>1144</v>
      </c>
      <c r="D505" s="184" t="s">
        <v>503</v>
      </c>
      <c r="E505" s="185">
        <v>224.2</v>
      </c>
      <c r="F505" s="186" t="s">
        <v>1114</v>
      </c>
    </row>
    <row r="506" spans="1:6" ht="31.5" customHeight="1" x14ac:dyDescent="0.2">
      <c r="A506" s="182" t="s">
        <v>1111</v>
      </c>
      <c r="B506" s="182" t="s">
        <v>1112</v>
      </c>
      <c r="C506" s="183" t="s">
        <v>1145</v>
      </c>
      <c r="D506" s="184" t="s">
        <v>503</v>
      </c>
      <c r="E506" s="185">
        <v>433.65</v>
      </c>
      <c r="F506" s="186" t="s">
        <v>1116</v>
      </c>
    </row>
    <row r="507" spans="1:6" ht="24.75" customHeight="1" x14ac:dyDescent="0.2">
      <c r="A507" s="182" t="s">
        <v>1111</v>
      </c>
      <c r="B507" s="182" t="s">
        <v>1112</v>
      </c>
      <c r="C507" s="183" t="s">
        <v>1146</v>
      </c>
      <c r="D507" s="184" t="s">
        <v>503</v>
      </c>
      <c r="E507" s="185">
        <v>99.12</v>
      </c>
      <c r="F507" s="186" t="s">
        <v>1114</v>
      </c>
    </row>
    <row r="508" spans="1:6" x14ac:dyDescent="0.2">
      <c r="A508" s="182" t="s">
        <v>1111</v>
      </c>
      <c r="B508" s="182" t="s">
        <v>1112</v>
      </c>
      <c r="C508" s="183" t="s">
        <v>1147</v>
      </c>
      <c r="D508" s="184" t="s">
        <v>503</v>
      </c>
      <c r="E508" s="185">
        <v>384.09</v>
      </c>
      <c r="F508" s="186" t="s">
        <v>1114</v>
      </c>
    </row>
    <row r="509" spans="1:6" ht="36.75" customHeight="1" x14ac:dyDescent="0.2">
      <c r="A509" s="182" t="s">
        <v>1111</v>
      </c>
      <c r="B509" s="182" t="s">
        <v>1112</v>
      </c>
      <c r="C509" s="183" t="s">
        <v>1148</v>
      </c>
      <c r="D509" s="184" t="s">
        <v>503</v>
      </c>
      <c r="E509" s="185">
        <v>3669.75</v>
      </c>
      <c r="F509" s="186" t="s">
        <v>1114</v>
      </c>
    </row>
    <row r="510" spans="1:6" ht="37.5" customHeight="1" x14ac:dyDescent="0.2">
      <c r="A510" s="182" t="s">
        <v>1111</v>
      </c>
      <c r="B510" s="182" t="s">
        <v>1112</v>
      </c>
      <c r="C510" s="183" t="s">
        <v>1149</v>
      </c>
      <c r="D510" s="184" t="s">
        <v>938</v>
      </c>
      <c r="E510" s="185">
        <v>183.75</v>
      </c>
      <c r="F510" s="186" t="s">
        <v>1114</v>
      </c>
    </row>
    <row r="511" spans="1:6" ht="34.5" customHeight="1" x14ac:dyDescent="0.2">
      <c r="A511" s="182" t="s">
        <v>1111</v>
      </c>
      <c r="B511" s="182" t="s">
        <v>1112</v>
      </c>
      <c r="C511" s="183" t="s">
        <v>1150</v>
      </c>
      <c r="D511" s="184" t="s">
        <v>503</v>
      </c>
      <c r="E511" s="185">
        <v>255.86</v>
      </c>
      <c r="F511" s="186" t="s">
        <v>1116</v>
      </c>
    </row>
    <row r="512" spans="1:6" ht="30.75" customHeight="1" x14ac:dyDescent="0.2">
      <c r="A512" s="182" t="s">
        <v>1111</v>
      </c>
      <c r="B512" s="182" t="s">
        <v>1112</v>
      </c>
      <c r="C512" s="183" t="s">
        <v>1151</v>
      </c>
      <c r="D512" s="184" t="s">
        <v>503</v>
      </c>
      <c r="E512" s="185">
        <v>548.26</v>
      </c>
      <c r="F512" s="186" t="s">
        <v>1116</v>
      </c>
    </row>
    <row r="513" spans="1:6" ht="35.25" customHeight="1" x14ac:dyDescent="0.2">
      <c r="A513" s="182" t="s">
        <v>1111</v>
      </c>
      <c r="B513" s="182" t="s">
        <v>1112</v>
      </c>
      <c r="C513" s="183" t="s">
        <v>1152</v>
      </c>
      <c r="D513" s="184" t="s">
        <v>503</v>
      </c>
      <c r="E513" s="185">
        <v>3422</v>
      </c>
      <c r="F513" s="186" t="s">
        <v>1114</v>
      </c>
    </row>
    <row r="514" spans="1:6" ht="24.75" customHeight="1" x14ac:dyDescent="0.2">
      <c r="A514" s="35" t="s">
        <v>506</v>
      </c>
      <c r="B514" s="35" t="s">
        <v>1153</v>
      </c>
      <c r="C514" s="36" t="s">
        <v>1154</v>
      </c>
      <c r="D514" s="37" t="s">
        <v>959</v>
      </c>
      <c r="E514" s="38">
        <v>1700</v>
      </c>
      <c r="F514" s="75" t="s">
        <v>1155</v>
      </c>
    </row>
    <row r="515" spans="1:6" ht="27" customHeight="1" x14ac:dyDescent="0.2">
      <c r="A515" s="35" t="s">
        <v>506</v>
      </c>
      <c r="B515" s="35" t="s">
        <v>1153</v>
      </c>
      <c r="C515" s="36" t="s">
        <v>1156</v>
      </c>
      <c r="D515" s="37" t="s">
        <v>959</v>
      </c>
      <c r="E515" s="38">
        <v>3050</v>
      </c>
      <c r="F515" s="75" t="s">
        <v>1155</v>
      </c>
    </row>
    <row r="516" spans="1:6" ht="27.75" customHeight="1" x14ac:dyDescent="0.2">
      <c r="A516" s="35" t="s">
        <v>506</v>
      </c>
      <c r="B516" s="35" t="s">
        <v>1153</v>
      </c>
      <c r="C516" s="36" t="s">
        <v>1157</v>
      </c>
      <c r="D516" s="37" t="s">
        <v>959</v>
      </c>
      <c r="E516" s="38">
        <v>2150</v>
      </c>
      <c r="F516" s="75" t="s">
        <v>1155</v>
      </c>
    </row>
    <row r="517" spans="1:6" ht="32.25" customHeight="1" x14ac:dyDescent="0.2">
      <c r="A517" s="35" t="s">
        <v>506</v>
      </c>
      <c r="B517" s="35" t="s">
        <v>1153</v>
      </c>
      <c r="C517" s="36" t="s">
        <v>1158</v>
      </c>
      <c r="D517" s="37" t="s">
        <v>959</v>
      </c>
      <c r="E517" s="38">
        <v>2750</v>
      </c>
      <c r="F517" s="75" t="s">
        <v>1155</v>
      </c>
    </row>
    <row r="518" spans="1:6" x14ac:dyDescent="0.2">
      <c r="A518" s="35" t="s">
        <v>527</v>
      </c>
      <c r="B518" s="35" t="s">
        <v>1159</v>
      </c>
      <c r="C518" s="36" t="s">
        <v>527</v>
      </c>
      <c r="D518" s="37" t="s">
        <v>1160</v>
      </c>
      <c r="E518" s="38">
        <v>0</v>
      </c>
      <c r="F518" s="75" t="s">
        <v>1161</v>
      </c>
    </row>
    <row r="519" spans="1:6" x14ac:dyDescent="0.2">
      <c r="A519" s="35" t="s">
        <v>528</v>
      </c>
      <c r="B519" s="35" t="s">
        <v>1159</v>
      </c>
      <c r="C519" s="36" t="s">
        <v>528</v>
      </c>
      <c r="D519" s="37" t="s">
        <v>1160</v>
      </c>
      <c r="E519" s="38">
        <v>0</v>
      </c>
      <c r="F519" s="75" t="s">
        <v>1162</v>
      </c>
    </row>
    <row r="520" spans="1:6" x14ac:dyDescent="0.2">
      <c r="A520" s="35" t="s">
        <v>529</v>
      </c>
      <c r="B520" s="35" t="s">
        <v>1159</v>
      </c>
      <c r="C520" s="36" t="s">
        <v>529</v>
      </c>
      <c r="D520" s="37" t="s">
        <v>1160</v>
      </c>
      <c r="E520" s="38">
        <v>0</v>
      </c>
      <c r="F520" s="75" t="s">
        <v>1163</v>
      </c>
    </row>
    <row r="539" spans="1:4" ht="15" customHeight="1" x14ac:dyDescent="0.25">
      <c r="A539" s="190" t="s">
        <v>501</v>
      </c>
      <c r="B539" s="268"/>
      <c r="C539" s="268"/>
      <c r="D539" s="268"/>
    </row>
    <row r="540" spans="1:4" ht="15" customHeight="1" x14ac:dyDescent="0.25">
      <c r="A540" s="269" t="s">
        <v>511</v>
      </c>
      <c r="B540" s="268" t="s">
        <v>537</v>
      </c>
      <c r="C540" s="268"/>
      <c r="D540" s="268"/>
    </row>
    <row r="541" spans="1:4" ht="15" customHeight="1" x14ac:dyDescent="0.25">
      <c r="A541" s="269" t="s">
        <v>510</v>
      </c>
      <c r="B541" s="268" t="s">
        <v>541</v>
      </c>
      <c r="C541" s="268"/>
      <c r="D541" s="268"/>
    </row>
    <row r="542" spans="1:4" ht="15" customHeight="1" x14ac:dyDescent="0.25">
      <c r="A542" s="269" t="s">
        <v>516</v>
      </c>
      <c r="B542" s="268" t="s">
        <v>563</v>
      </c>
      <c r="C542" s="268"/>
      <c r="D542" s="268"/>
    </row>
    <row r="543" spans="1:4" ht="15" customHeight="1" x14ac:dyDescent="0.25">
      <c r="A543" s="269" t="s">
        <v>527</v>
      </c>
      <c r="B543" s="268" t="s">
        <v>1159</v>
      </c>
      <c r="C543" s="268"/>
      <c r="D543" s="268"/>
    </row>
    <row r="544" spans="1:4" ht="15" customHeight="1" x14ac:dyDescent="0.25">
      <c r="A544" s="269" t="s">
        <v>528</v>
      </c>
      <c r="B544" s="268" t="s">
        <v>1159</v>
      </c>
      <c r="C544" s="268"/>
      <c r="D544" s="268"/>
    </row>
    <row r="545" spans="1:4" ht="15" customHeight="1" x14ac:dyDescent="0.25">
      <c r="A545" s="269" t="s">
        <v>573</v>
      </c>
      <c r="B545" s="268" t="s">
        <v>574</v>
      </c>
      <c r="C545" s="268"/>
      <c r="D545" s="268"/>
    </row>
    <row r="546" spans="1:4" ht="15" customHeight="1" x14ac:dyDescent="0.25">
      <c r="A546" s="269" t="s">
        <v>530</v>
      </c>
      <c r="B546" s="268" t="s">
        <v>581</v>
      </c>
      <c r="C546" s="268"/>
      <c r="D546" s="268"/>
    </row>
    <row r="547" spans="1:4" ht="15" customHeight="1" x14ac:dyDescent="0.25">
      <c r="A547" s="269" t="s">
        <v>526</v>
      </c>
      <c r="B547" s="268" t="s">
        <v>592</v>
      </c>
      <c r="C547" s="268"/>
      <c r="D547" s="268"/>
    </row>
    <row r="548" spans="1:4" ht="15" customHeight="1" x14ac:dyDescent="0.25">
      <c r="A548" s="269" t="s">
        <v>682</v>
      </c>
      <c r="B548" s="268" t="s">
        <v>683</v>
      </c>
      <c r="C548" s="268"/>
      <c r="D548" s="268"/>
    </row>
    <row r="549" spans="1:4" ht="15" customHeight="1" x14ac:dyDescent="0.25">
      <c r="A549" s="269" t="s">
        <v>532</v>
      </c>
      <c r="B549" s="268" t="s">
        <v>690</v>
      </c>
      <c r="C549" s="268"/>
      <c r="D549" s="268"/>
    </row>
    <row r="550" spans="1:4" ht="15" customHeight="1" x14ac:dyDescent="0.25">
      <c r="A550" s="269" t="s">
        <v>531</v>
      </c>
      <c r="B550" s="268" t="s">
        <v>694</v>
      </c>
      <c r="C550" s="268"/>
      <c r="D550" s="268"/>
    </row>
    <row r="551" spans="1:4" ht="15" customHeight="1" x14ac:dyDescent="0.25">
      <c r="A551" s="269" t="s">
        <v>522</v>
      </c>
      <c r="B551" s="268" t="s">
        <v>699</v>
      </c>
      <c r="C551" s="268"/>
      <c r="D551" s="268"/>
    </row>
    <row r="552" spans="1:4" ht="15" customHeight="1" x14ac:dyDescent="0.25">
      <c r="A552" s="269" t="s">
        <v>521</v>
      </c>
      <c r="B552" s="268" t="s">
        <v>711</v>
      </c>
      <c r="C552" s="268"/>
      <c r="D552" s="268"/>
    </row>
    <row r="553" spans="1:4" ht="15" customHeight="1" x14ac:dyDescent="0.25">
      <c r="A553" s="269" t="s">
        <v>505</v>
      </c>
      <c r="B553" s="268" t="s">
        <v>744</v>
      </c>
      <c r="C553" s="268"/>
      <c r="D553" s="268"/>
    </row>
    <row r="554" spans="1:4" ht="15" customHeight="1" x14ac:dyDescent="0.25">
      <c r="A554" s="269" t="s">
        <v>515</v>
      </c>
      <c r="B554" s="268" t="s">
        <v>747</v>
      </c>
      <c r="C554" s="268"/>
      <c r="D554" s="268"/>
    </row>
    <row r="555" spans="1:4" ht="15" customHeight="1" x14ac:dyDescent="0.25">
      <c r="A555" s="269" t="s">
        <v>508</v>
      </c>
      <c r="B555" s="268" t="s">
        <v>757</v>
      </c>
      <c r="C555" s="268"/>
      <c r="D555" s="268"/>
    </row>
    <row r="556" spans="1:4" ht="15" customHeight="1" x14ac:dyDescent="0.25">
      <c r="A556" s="269" t="s">
        <v>761</v>
      </c>
      <c r="B556" s="268" t="s">
        <v>757</v>
      </c>
      <c r="C556" s="268"/>
      <c r="D556" s="268"/>
    </row>
    <row r="557" spans="1:4" ht="15" customHeight="1" x14ac:dyDescent="0.25">
      <c r="A557" s="269" t="s">
        <v>766</v>
      </c>
      <c r="B557" s="268" t="s">
        <v>757</v>
      </c>
      <c r="C557" s="268"/>
    </row>
    <row r="558" spans="1:4" ht="15" customHeight="1" x14ac:dyDescent="0.25">
      <c r="A558" s="269" t="s">
        <v>769</v>
      </c>
      <c r="B558" s="268" t="s">
        <v>757</v>
      </c>
      <c r="C558" s="268"/>
    </row>
    <row r="559" spans="1:4" ht="15" customHeight="1" x14ac:dyDescent="0.25">
      <c r="A559" s="269" t="s">
        <v>778</v>
      </c>
      <c r="B559" s="268" t="s">
        <v>757</v>
      </c>
      <c r="C559" s="268"/>
    </row>
    <row r="560" spans="1:4" ht="15" customHeight="1" x14ac:dyDescent="0.25">
      <c r="A560" s="269" t="s">
        <v>523</v>
      </c>
      <c r="B560" s="268" t="s">
        <v>783</v>
      </c>
      <c r="C560" s="268"/>
    </row>
    <row r="561" spans="1:3" ht="15" customHeight="1" x14ac:dyDescent="0.25">
      <c r="A561" s="269" t="s">
        <v>525</v>
      </c>
      <c r="B561" s="268" t="s">
        <v>800</v>
      </c>
      <c r="C561" s="268"/>
    </row>
    <row r="562" spans="1:3" ht="15" customHeight="1" x14ac:dyDescent="0.25">
      <c r="A562" s="269" t="s">
        <v>804</v>
      </c>
      <c r="B562" s="268" t="s">
        <v>805</v>
      </c>
      <c r="C562" s="268"/>
    </row>
    <row r="563" spans="1:3" ht="15" customHeight="1" x14ac:dyDescent="0.25">
      <c r="A563" s="269" t="s">
        <v>832</v>
      </c>
      <c r="B563" s="268" t="s">
        <v>833</v>
      </c>
      <c r="C563" s="268"/>
    </row>
    <row r="564" spans="1:3" ht="15" customHeight="1" x14ac:dyDescent="0.25">
      <c r="A564" s="269" t="s">
        <v>836</v>
      </c>
      <c r="B564" s="268" t="s">
        <v>837</v>
      </c>
      <c r="C564" s="268"/>
    </row>
    <row r="565" spans="1:3" ht="15" customHeight="1" x14ac:dyDescent="0.25">
      <c r="A565" s="269" t="s">
        <v>529</v>
      </c>
      <c r="B565" s="268" t="s">
        <v>1159</v>
      </c>
      <c r="C565" s="268"/>
    </row>
    <row r="566" spans="1:3" ht="15" customHeight="1" x14ac:dyDescent="0.25">
      <c r="A566" s="269" t="s">
        <v>507</v>
      </c>
      <c r="B566" s="268" t="s">
        <v>843</v>
      </c>
      <c r="C566" s="268"/>
    </row>
    <row r="567" spans="1:3" ht="15" customHeight="1" x14ac:dyDescent="0.25">
      <c r="A567" s="269" t="s">
        <v>846</v>
      </c>
      <c r="B567" s="268" t="s">
        <v>847</v>
      </c>
      <c r="C567" s="268"/>
    </row>
    <row r="568" spans="1:3" ht="15" customHeight="1" x14ac:dyDescent="0.25">
      <c r="A568" s="269" t="s">
        <v>513</v>
      </c>
      <c r="B568" s="268" t="s">
        <v>851</v>
      </c>
      <c r="C568" s="268"/>
    </row>
    <row r="569" spans="1:3" ht="15" customHeight="1" x14ac:dyDescent="0.25">
      <c r="A569" s="269" t="s">
        <v>517</v>
      </c>
      <c r="B569" s="268" t="s">
        <v>855</v>
      </c>
      <c r="C569" s="268"/>
    </row>
    <row r="570" spans="1:3" ht="15" customHeight="1" x14ac:dyDescent="0.25">
      <c r="A570" s="269" t="s">
        <v>519</v>
      </c>
      <c r="B570" s="268" t="s">
        <v>859</v>
      </c>
      <c r="C570" s="268"/>
    </row>
    <row r="571" spans="1:3" ht="15" customHeight="1" x14ac:dyDescent="0.25">
      <c r="A571" s="269" t="s">
        <v>512</v>
      </c>
      <c r="B571" s="268" t="s">
        <v>864</v>
      </c>
      <c r="C571" s="268"/>
    </row>
    <row r="572" spans="1:3" ht="15" customHeight="1" x14ac:dyDescent="0.25">
      <c r="A572" s="269" t="s">
        <v>518</v>
      </c>
      <c r="B572" s="268" t="s">
        <v>893</v>
      </c>
      <c r="C572" s="268"/>
    </row>
    <row r="573" spans="1:3" ht="15" customHeight="1" x14ac:dyDescent="0.25">
      <c r="A573" s="269" t="s">
        <v>524</v>
      </c>
      <c r="B573" s="268" t="s">
        <v>900</v>
      </c>
      <c r="C573" s="268"/>
    </row>
    <row r="574" spans="1:3" ht="15" customHeight="1" x14ac:dyDescent="0.25">
      <c r="A574" s="269" t="s">
        <v>514</v>
      </c>
      <c r="B574" s="268" t="s">
        <v>924</v>
      </c>
      <c r="C574" s="268"/>
    </row>
    <row r="575" spans="1:3" ht="15" customHeight="1" x14ac:dyDescent="0.25">
      <c r="A575" s="269" t="s">
        <v>520</v>
      </c>
      <c r="B575" s="268" t="s">
        <v>946</v>
      </c>
      <c r="C575" s="268"/>
    </row>
    <row r="576" spans="1:3" ht="15" customHeight="1" x14ac:dyDescent="0.25">
      <c r="A576" s="269" t="s">
        <v>949</v>
      </c>
      <c r="B576" s="268" t="s">
        <v>950</v>
      </c>
      <c r="C576" s="268"/>
    </row>
    <row r="577" spans="1:3" ht="15" customHeight="1" x14ac:dyDescent="0.25">
      <c r="A577" s="269" t="s">
        <v>504</v>
      </c>
      <c r="B577" s="268" t="s">
        <v>953</v>
      </c>
      <c r="C577" s="268"/>
    </row>
    <row r="578" spans="1:3" ht="15" customHeight="1" x14ac:dyDescent="0.25">
      <c r="A578" s="269" t="s">
        <v>509</v>
      </c>
      <c r="B578" s="268" t="s">
        <v>957</v>
      </c>
      <c r="C578" s="268"/>
    </row>
    <row r="579" spans="1:3" ht="15" customHeight="1" x14ac:dyDescent="0.25">
      <c r="A579" s="269" t="s">
        <v>961</v>
      </c>
      <c r="B579" s="268" t="s">
        <v>962</v>
      </c>
      <c r="C579" s="268"/>
    </row>
    <row r="580" spans="1:3" ht="15" customHeight="1" x14ac:dyDescent="0.25">
      <c r="A580" s="269" t="s">
        <v>966</v>
      </c>
      <c r="B580" s="268" t="s">
        <v>967</v>
      </c>
      <c r="C580" s="268"/>
    </row>
    <row r="581" spans="1:3" ht="15" customHeight="1" x14ac:dyDescent="0.25">
      <c r="A581" s="269" t="s">
        <v>982</v>
      </c>
      <c r="B581" s="268" t="s">
        <v>983</v>
      </c>
      <c r="C581" s="268"/>
    </row>
    <row r="582" spans="1:3" ht="15" customHeight="1" x14ac:dyDescent="0.25">
      <c r="A582" s="269" t="s">
        <v>1111</v>
      </c>
      <c r="B582" s="268" t="s">
        <v>1112</v>
      </c>
      <c r="C582" s="268"/>
    </row>
    <row r="583" spans="1:3" ht="15" customHeight="1" x14ac:dyDescent="0.25">
      <c r="A583" s="269" t="s">
        <v>506</v>
      </c>
      <c r="B583" s="268" t="s">
        <v>1153</v>
      </c>
      <c r="C583" s="268"/>
    </row>
    <row r="584" spans="1:3" ht="15" customHeight="1" x14ac:dyDescent="0.25">
      <c r="A584" s="269"/>
      <c r="B584" s="268"/>
      <c r="C584" s="268"/>
    </row>
    <row r="585" spans="1:3" ht="15" customHeight="1" x14ac:dyDescent="0.25">
      <c r="B585" s="268"/>
    </row>
    <row r="586" spans="1:3" ht="15" customHeight="1" x14ac:dyDescent="0.25">
      <c r="B586" s="268"/>
    </row>
    <row r="587" spans="1:3" ht="15" customHeight="1" x14ac:dyDescent="0.25">
      <c r="B587" s="268"/>
    </row>
    <row r="588" spans="1:3" ht="15" customHeight="1" x14ac:dyDescent="0.25">
      <c r="B588" s="268"/>
    </row>
    <row r="589" spans="1:3" ht="15" customHeight="1" x14ac:dyDescent="0.25">
      <c r="B589" s="268"/>
    </row>
    <row r="590" spans="1:3" ht="15" customHeight="1" x14ac:dyDescent="0.25">
      <c r="B590" s="268"/>
    </row>
    <row r="591" spans="1:3" ht="15" customHeight="1" x14ac:dyDescent="0.25">
      <c r="B591" s="268"/>
    </row>
    <row r="592" spans="1:3" ht="15" customHeight="1" x14ac:dyDescent="0.25">
      <c r="B592" s="268"/>
    </row>
    <row r="593" spans="2:2" ht="15" customHeight="1" x14ac:dyDescent="0.25">
      <c r="B593" s="268"/>
    </row>
    <row r="594" spans="2:2" ht="15" customHeight="1" x14ac:dyDescent="0.25">
      <c r="B594" s="268"/>
    </row>
    <row r="595" spans="2:2" ht="15" customHeight="1" x14ac:dyDescent="0.25">
      <c r="B595" s="268"/>
    </row>
    <row r="596" spans="2:2" ht="15" customHeight="1" x14ac:dyDescent="0.25">
      <c r="B596" s="268"/>
    </row>
    <row r="597" spans="2:2" ht="15" customHeight="1" x14ac:dyDescent="0.25">
      <c r="B597" s="268"/>
    </row>
    <row r="598" spans="2:2" ht="15" customHeight="1" x14ac:dyDescent="0.25">
      <c r="B598" s="268"/>
    </row>
    <row r="599" spans="2:2" ht="15" customHeight="1" x14ac:dyDescent="0.25">
      <c r="B599" s="268"/>
    </row>
    <row r="600" spans="2:2" ht="15" customHeight="1" x14ac:dyDescent="0.25">
      <c r="B600" s="268"/>
    </row>
    <row r="601" spans="2:2" ht="15" customHeight="1" x14ac:dyDescent="0.25">
      <c r="B601" s="268"/>
    </row>
    <row r="602" spans="2:2" ht="15" customHeight="1" x14ac:dyDescent="0.25">
      <c r="B602" s="268"/>
    </row>
    <row r="603" spans="2:2" ht="15" customHeight="1" x14ac:dyDescent="0.25">
      <c r="B603" s="268"/>
    </row>
    <row r="604" spans="2:2" ht="15" customHeight="1" x14ac:dyDescent="0.25">
      <c r="B604" s="268"/>
    </row>
    <row r="605" spans="2:2" ht="15" customHeight="1" x14ac:dyDescent="0.25">
      <c r="B605" s="268"/>
    </row>
    <row r="606" spans="2:2" ht="15" customHeight="1" x14ac:dyDescent="0.25">
      <c r="B606" s="268"/>
    </row>
    <row r="607" spans="2:2" ht="15" customHeight="1" x14ac:dyDescent="0.25">
      <c r="B607" s="268"/>
    </row>
    <row r="608" spans="2:2" ht="15" customHeight="1" x14ac:dyDescent="0.25">
      <c r="B608" s="268"/>
    </row>
    <row r="609" spans="2:2" ht="15" customHeight="1" x14ac:dyDescent="0.25">
      <c r="B609" s="268"/>
    </row>
    <row r="610" spans="2:2" ht="15" customHeight="1" x14ac:dyDescent="0.25">
      <c r="B610" s="268"/>
    </row>
    <row r="611" spans="2:2" ht="15" customHeight="1" x14ac:dyDescent="0.25">
      <c r="B611" s="268"/>
    </row>
    <row r="612" spans="2:2" ht="15" customHeight="1" x14ac:dyDescent="0.25">
      <c r="B612" s="268"/>
    </row>
    <row r="613" spans="2:2" ht="15" customHeight="1" x14ac:dyDescent="0.25">
      <c r="B613" s="268"/>
    </row>
    <row r="614" spans="2:2" ht="15" customHeight="1" x14ac:dyDescent="0.25">
      <c r="B614" s="268"/>
    </row>
    <row r="615" spans="2:2" ht="15" customHeight="1" x14ac:dyDescent="0.25">
      <c r="B615" s="268"/>
    </row>
    <row r="616" spans="2:2" ht="15" customHeight="1" x14ac:dyDescent="0.25">
      <c r="B616" s="268"/>
    </row>
    <row r="617" spans="2:2" ht="15" customHeight="1" x14ac:dyDescent="0.25">
      <c r="B617" s="268"/>
    </row>
    <row r="618" spans="2:2" ht="15" customHeight="1" x14ac:dyDescent="0.25">
      <c r="B618" s="268"/>
    </row>
    <row r="619" spans="2:2" ht="15" customHeight="1" x14ac:dyDescent="0.25">
      <c r="B619" s="268"/>
    </row>
    <row r="620" spans="2:2" ht="15" customHeight="1" x14ac:dyDescent="0.25">
      <c r="B620" s="268"/>
    </row>
    <row r="621" spans="2:2" ht="15" customHeight="1" x14ac:dyDescent="0.25">
      <c r="B621" s="268"/>
    </row>
    <row r="622" spans="2:2" ht="15" customHeight="1" x14ac:dyDescent="0.25">
      <c r="B622" s="268"/>
    </row>
    <row r="623" spans="2:2" ht="15" customHeight="1" x14ac:dyDescent="0.25">
      <c r="B623" s="268"/>
    </row>
    <row r="624" spans="2:2" ht="15" customHeight="1" x14ac:dyDescent="0.25">
      <c r="B624" s="268"/>
    </row>
    <row r="625" spans="2:2" ht="15" customHeight="1" x14ac:dyDescent="0.25">
      <c r="B625" s="268"/>
    </row>
    <row r="626" spans="2:2" ht="15" customHeight="1" x14ac:dyDescent="0.25">
      <c r="B626" s="268"/>
    </row>
    <row r="627" spans="2:2" ht="15" customHeight="1" x14ac:dyDescent="0.25">
      <c r="B627" s="268"/>
    </row>
    <row r="628" spans="2:2" ht="15" customHeight="1" x14ac:dyDescent="0.25">
      <c r="B628" s="268"/>
    </row>
  </sheetData>
  <autoFilter ref="A1:E517">
    <sortState ref="A2:E623">
      <sortCondition ref="A1:A623"/>
    </sortState>
  </autoFilter>
  <conditionalFormatting sqref="A51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13 C135 C449:C45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49 D13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1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2" footer="0.2"/>
  <pageSetup fitToHeight="1000" orientation="landscape" horizontalDpi="300" verticalDpi="300"/>
  <headerFooter alignWithMargins="0">
    <oddHeader>&amp;C
Reporte&amp;LSistema de Información de la Gestión Financiera
Periodo:2017&amp;RCC-003
27/06/2017 08:23:24
Página &amp;P de &amp;N
40222915072-SIGEF</oddHeader>
    <oddFooter>&amp;C&amp;L&amp;R 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BBAE96B2A1564E920D823C0288C131" ma:contentTypeVersion="21" ma:contentTypeDescription="Crear nuevo documento." ma:contentTypeScope="" ma:versionID="f9195cbf9cb596ed4800816d9dd162aa">
  <xsd:schema xmlns:xsd="http://www.w3.org/2001/XMLSchema" xmlns:xs="http://www.w3.org/2001/XMLSchema" xmlns:p="http://schemas.microsoft.com/office/2006/metadata/properties" xmlns:ns1="http://schemas.microsoft.com/sharepoint/v3" xmlns:ns2="7115dfc0-dedc-46ee-88bd-b0a72fc534e8" xmlns:ns3="bc42a81b-ff12-407d-9a73-5e570a2669fb" targetNamespace="http://schemas.microsoft.com/office/2006/metadata/properties" ma:root="true" ma:fieldsID="08826d08351329831d4403996a59f24e" ns1:_="" ns2:_="" ns3:_="">
    <xsd:import namespace="http://schemas.microsoft.com/sharepoint/v3"/>
    <xsd:import namespace="7115dfc0-dedc-46ee-88bd-b0a72fc534e8"/>
    <xsd:import namespace="bc42a81b-ff12-407d-9a73-5e570a2669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5dfc0-dedc-46ee-88bd-b0a72fc53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6e699ab5-d0a1-46d4-b005-a58804273b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2a81b-ff12-407d-9a73-5e570a2669f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4da8d52-9149-4199-8f9a-f79328bd01fa}" ma:internalName="TaxCatchAll" ma:showField="CatchAllData" ma:web="bc42a81b-ff12-407d-9a73-5e570a2669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c42a81b-ff12-407d-9a73-5e570a2669fb" xsi:nil="true"/>
    <lcf76f155ced4ddcb4097134ff3c332f xmlns="7115dfc0-dedc-46ee-88bd-b0a72fc534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B7D137-8143-4366-8D85-E6CB7AA2BA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FADFF4-3E1C-4DE5-B737-D0E6C7FECE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15dfc0-dedc-46ee-88bd-b0a72fc534e8"/>
    <ds:schemaRef ds:uri="bc42a81b-ff12-407d-9a73-5e570a2669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C32017-6A17-41B2-A235-E6DA43BDA94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bc42a81b-ff12-407d-9a73-5e570a2669fb"/>
    <ds:schemaRef ds:uri="7115dfc0-dedc-46ee-88bd-b0a72fc534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39</vt:i4>
      </vt:variant>
    </vt:vector>
  </HeadingPairs>
  <TitlesOfParts>
    <vt:vector size="43" baseType="lpstr">
      <vt:lpstr>PPNE1</vt:lpstr>
      <vt:lpstr>PPNE2</vt:lpstr>
      <vt:lpstr>Sheet1</vt:lpstr>
      <vt:lpstr>Insumos</vt:lpstr>
      <vt:lpstr>Insumos</vt:lpstr>
      <vt:lpstr>lsAcabadosTextiles</vt:lpstr>
      <vt:lpstr>lsAireAcondicionado</vt:lpstr>
      <vt:lpstr>lsAlimentosyBebidas</vt:lpstr>
      <vt:lpstr>lsArticulosdePlastico</vt:lpstr>
      <vt:lpstr>lsElectrodomesticos</vt:lpstr>
      <vt:lpstr>lsEquiposComputos</vt:lpstr>
      <vt:lpstr>lsEquiposMedicos</vt:lpstr>
      <vt:lpstr>lsEquiposSeguridad</vt:lpstr>
      <vt:lpstr>lsEquiposTransporte</vt:lpstr>
      <vt:lpstr>lsEventosGenerales</vt:lpstr>
      <vt:lpstr>lsGasoil</vt:lpstr>
      <vt:lpstr>lsHerramientasMenores</vt:lpstr>
      <vt:lpstr>lsImpresionyEncuadernacion</vt:lpstr>
      <vt:lpstr>lsLlantasyNeumaticos</vt:lpstr>
      <vt:lpstr>lsMantenimiento</vt:lpstr>
      <vt:lpstr>lsMaterialesdeLimpieza</vt:lpstr>
      <vt:lpstr>lsMueblesdeAlojamiento</vt:lpstr>
      <vt:lpstr>lsMueblesdeOficina</vt:lpstr>
      <vt:lpstr>lsObrasMenoresEdificaciones</vt:lpstr>
      <vt:lpstr>lsOtrosEquipos</vt:lpstr>
      <vt:lpstr>lsPeaje</vt:lpstr>
      <vt:lpstr>lsPinturas</vt:lpstr>
      <vt:lpstr>lsProductosArtesGraficas</vt:lpstr>
      <vt:lpstr>lsProductosdeCemento</vt:lpstr>
      <vt:lpstr>lsProductosdeLoza</vt:lpstr>
      <vt:lpstr>lsProductosdePapel</vt:lpstr>
      <vt:lpstr>lsProductosdeVidrio</vt:lpstr>
      <vt:lpstr>lsProductosElectricos</vt:lpstr>
      <vt:lpstr>lsProductosMedicinalesH</vt:lpstr>
      <vt:lpstr>lsProductosMetalicos</vt:lpstr>
      <vt:lpstr>lsProductosQuimicos</vt:lpstr>
      <vt:lpstr>lsPublicidadyPropaganda</vt:lpstr>
      <vt:lpstr>lsServiciosTecnicosProfesionales</vt:lpstr>
      <vt:lpstr>lsTelecomunicaciones</vt:lpstr>
      <vt:lpstr>lsUtilesdeCocina</vt:lpstr>
      <vt:lpstr>lsUtilesdeOficina</vt:lpstr>
      <vt:lpstr>lsUtilesMenoresMQ</vt:lpstr>
      <vt:lpstr>lsViaticosDP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Ilka Gonzalez</dc:creator>
  <cp:keywords/>
  <dc:description/>
  <cp:lastModifiedBy>OAI</cp:lastModifiedBy>
  <cp:revision/>
  <dcterms:created xsi:type="dcterms:W3CDTF">2007-07-31T17:41:49Z</dcterms:created>
  <dcterms:modified xsi:type="dcterms:W3CDTF">2026-06-30T16:02:48Z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0x0101000FBBAE96B2A1564E920D823C0288C131</vt:lpwstr>
  </property>
  <property fmtid="{D5CDD505-2E9C-101B-9397-08002B2CF9AE}" pid="3" name="MediaServiceImageTags">
    <vt:lpwstr/>
  </property>
</Properties>
</file>